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HIEZU-Int43\Desktop\"/>
    </mc:Choice>
  </mc:AlternateContent>
  <xr:revisionPtr revIDLastSave="0" documentId="8_{BD1BB54A-8BBE-4034-B82C-B5FEA67C9018}" xr6:coauthVersionLast="38" xr6:coauthVersionMax="38" xr10:uidLastSave="{00000000-0000-0000-0000-000000000000}"/>
  <bookViews>
    <workbookView xWindow="240" yWindow="60" windowWidth="14940" windowHeight="7875" tabRatio="787"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市町村）"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81029"/>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AM35" i="9"/>
  <c r="C35"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<sst xmlns="http://schemas.openxmlformats.org/spreadsheetml/2006/main" count="1007" uniqueCount="541">
  <si>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</si>
  <si>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</si>
  <si>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</si>
  <si>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</si>
  <si>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</si>
  <si>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</si>
  <si>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</si>
  <si>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</si>
  <si>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</si>
  <si>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</si>
  <si>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</si>
  <si>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</si>
  <si>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</si>
  <si>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</si>
  <si>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</si>
  <si>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</si>
  <si>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</si>
  <si>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</si>
  <si>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</si>
  <si>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</si>
  <si>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</si>
  <si>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</si>
  <si>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</si>
  <si>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</si>
  <si>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</si>
  <si>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</si>
  <si>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</si>
  <si>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</si>
  <si>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</si>
  <si>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</si>
  <si>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</si>
  <si>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</si>
  <si>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</si>
  <si>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</si>
  <si>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</si>
  <si>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</si>
  <si>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</si>
  <si>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</si>
  <si>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</si>
  <si>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</si>
  <si>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</si>
  <si>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</si>
  <si>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</si>
  <si>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</si>
  <si>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</si>
  <si>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</si>
  <si>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</si>
  <si>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</si>
  <si>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</si>
  <si>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</si>
  <si>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</si>
  <si>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</si>
  <si>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</si>
  <si>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</si>
  <si>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</si>
  <si>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</si>
  <si>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</si>
  <si>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</si>
  <si>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</si>
  <si>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</si>
  <si>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</si>
  <si>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</si>
  <si>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</si>
  <si>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</si>
  <si>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</si>
  <si>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</si>
  <si>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</si>
  <si>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</si>
  <si>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</si>
  <si>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</si>
  <si>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</si>
  <si>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</si>
  <si>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</si>
  <si>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</si>
  <si>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</si>
  <si>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</si>
  <si>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</si>
  <si>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</si>
  <si>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</si>
  <si>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</si>
  <si>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</si>
  <si>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</si>
  <si>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日吉津村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</si>
  <si>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</si>
  <si>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</si>
  <si>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</si>
  <si>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</si>
  <si>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</si>
  <si>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</si>
  <si>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</si>
  <si>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</si>
  <si>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</si>
  <si>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</si>
  <si>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</si>
  <si>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</si>
  <si>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</si>
  <si>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</si>
  <si>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</si>
  <si>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</si>
  <si>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</si>
  <si>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</si>
  <si>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</si>
  <si>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</si>
  <si>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</si>
  <si>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</si>
  <si>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</si>
  <si>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</si>
  <si>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</si>
  <si>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</si>
  <si>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</si>
  <si>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</si>
  <si>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</si>
  <si>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</si>
  <si>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</si>
  <si>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</si>
  <si>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</si>
  <si>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</si>
  <si>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</si>
  <si>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</si>
  <si>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</si>
  <si>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</si>
  <si>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</si>
  <si>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</si>
  <si>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</si>
  <si>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</si>
  <si>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</si>
  <si>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</si>
  <si>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</si>
  <si>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</si>
  <si>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</si>
  <si>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</si>
  <si>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</si>
  <si>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</si>
  <si>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</si>
  <si>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</si>
  <si>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</si>
  <si>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</si>
  <si>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</si>
  <si>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</si>
  <si>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</si>
  <si>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</si>
  <si>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</si>
  <si>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</si>
  <si>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</si>
  <si>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</si>
  <si>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</si>
  <si>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</si>
  <si>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</si>
  <si>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</si>
  <si>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</si>
  <si>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</si>
  <si>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</si>
  <si>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</si>
  <si>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</si>
  <si>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</si>
  <si>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</si>
  <si>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</si>
  <si>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</si>
  <si>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</si>
  <si>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</si>
  <si>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</si>
  <si>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</si>
  <si>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</si>
  <si>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</si>
  <si>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</si>
  <si>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</si>
  <si>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</si>
  <si>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</si>
  <si>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</si>
  <si>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</si>
  <si>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</si>
  <si>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</si>
  <si>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</si>
  <si>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</si>
  <si>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</si>
  <si>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</si>
  <si>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</si>
  <si>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</si>
  <si>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</si>
  <si>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</si>
  <si>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</si>
  <si>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</si>
  <si>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</si>
  <si>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</si>
  <si>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</si>
  <si>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</si>
  <si>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</si>
  <si>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</si>
  <si>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</si>
  <si>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</si>
  <si>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</si>
  <si>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</si>
  <si>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</si>
  <si>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</si>
  <si>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</si>
  <si>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</si>
  <si>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鳥取県日吉津村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</si>
  <si>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</si>
  <si>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</si>
  <si>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</si>
  <si>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</si>
  <si>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</si>
  <si>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</si>
  <si>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</si>
  <si>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</si>
  <si>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</si>
  <si>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</si>
  <si>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</si>
  <si>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</si>
  <si>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</si>
  <si>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</si>
  <si>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</si>
  <si>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</si>
  <si>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</si>
  <si>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</si>
  <si>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</si>
  <si>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</si>
  <si>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</si>
  <si>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</si>
  <si>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</si>
  <si>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</si>
  <si>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</si>
  <si>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</si>
  <si>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</si>
  <si>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</si>
  <si>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</si>
  <si>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</si>
  <si>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</si>
  <si>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</si>
  <si>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</si>
  <si>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</si>
  <si>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</si>
  <si>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</si>
  <si>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</si>
  <si>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</si>
  <si>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</si>
  <si>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</si>
  <si>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</si>
  <si>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</si>
  <si>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</si>
  <si>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</si>
  <si>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</si>
  <si>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</si>
  <si>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</si>
  <si>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</si>
  <si>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</si>
  <si>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</si>
  <si>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</si>
  <si>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</si>
  <si>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</si>
  <si>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</si>
  <si>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</si>
  <si>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</si>
  <si>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</si>
  <si>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</si>
  <si>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</si>
  <si>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</si>
  <si>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</si>
  <si>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</si>
  <si>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</si>
  <si>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</si>
  <si>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</si>
  <si>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</si>
  <si>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</si>
  <si>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</si>
  <si>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</si>
  <si>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</si>
  <si>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</si>
  <si>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</si>
  <si>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</si>
  <si>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</si>
  <si>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</si>
  <si>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</si>
  <si>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</si>
  <si>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</si>
  <si>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</si>
  <si>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</si>
  <si>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</si>
  <si>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</si>
  <si>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</si>
  <si>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</si>
  <si>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</si>
  <si>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</si>
  <si>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</si>
  <si>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</si>
  <si>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</si>
  <si>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</si>
  <si>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</si>
  <si>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</si>
  <si>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</si>
  <si>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</si>
  <si>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</si>
  <si>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</si>
  <si>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</si>
  <si>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</si>
  <si>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</si>
  <si>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</si>
  <si>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</si>
  <si>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</si>
  <si>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</si>
  <si>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</si>
  <si>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</si>
  <si>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</si>
  <si>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</si>
  <si>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</si>
  <si>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</si>
  <si>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</si>
  <si>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</si>
  <si>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</si>
  <si>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</si>
  <si>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</si>
  <si>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</si>
  <si>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</si>
  <si>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</si>
  <si>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</si>
  <si>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</si>
  <si>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</si>
  <si>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</si>
  <si>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</si>
  <si>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</si>
  <si>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</si>
  <si>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</si>
  <si>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</si>
  <si>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</si>
  <si>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</si>
  <si>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</si>
  <si>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</si>
  <si>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</si>
  <si>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</si>
  <si>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</si>
  <si>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</si>
  <si>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</si>
  <si>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</si>
  <si>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</si>
  <si>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</si>
  <si>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</si>
  <si>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</si>
  <si>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</si>
  <si>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</si>
  <si>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</si>
  <si>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</si>
  <si>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</si>
  <si>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</si>
  <si>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</si>
  <si>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</si>
  <si>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鳥取県日吉津村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</si>
  <si>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</si>
  <si>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</si>
  <si>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</si>
  <si>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</si>
  <si>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</si>
  <si>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</si>
  <si>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</si>
  <si>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</si>
  <si>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</si>
  <si>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</si>
  <si>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</si>
  <si>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</si>
  <si>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</si>
  <si>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</si>
  <si>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</si>
  <si>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</si>
  <si>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</si>
  <si>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</si>
  <si>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</si>
  <si>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</si>
  <si>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</si>
  <si>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</si>
  <si>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</si>
  <si>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</si>
  <si>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</si>
  <si>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</si>
  <si>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</si>
  <si>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</si>
  <si>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</si>
  <si>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</si>
  <si>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</si>
  <si>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</si>
  <si>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</si>
  <si>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</si>
  <si>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</si>
  <si>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</si>
  <si>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</si>
  <si>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</si>
  <si>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</si>
  <si>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</si>
  <si>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</si>
  <si>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</si>
  <si>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</si>
  <si>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</si>
  <si>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</si>
  <si>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</si>
  <si>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</si>
  <si>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</si>
  <si>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</si>
  <si>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</si>
  <si>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</si>
  <si>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</si>
  <si>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</si>
  <si>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</si>
  <si>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</si>
  <si>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</si>
  <si>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</si>
  <si>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</si>
  <si>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</si>
  <si>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</si>
  <si>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</si>
  <si>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</si>
  <si>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</si>
  <si>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</si>
  <si>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</si>
  <si>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</si>
  <si>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</si>
  <si>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</si>
  <si>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</si>
  <si>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</si>
  <si>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</si>
  <si>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</si>
  <si>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</si>
  <si>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</si>
  <si>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</si>
  <si>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</si>
  <si>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</si>
  <si>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</si>
  <si>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</si>
  <si>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</si>
  <si>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</si>
  <si>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</si>
  <si>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</si>
  <si>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</si>
  <si>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</si>
  <si>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</si>
  <si>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</si>
  <si>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</si>
  <si>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</si>
  <si>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</si>
  <si>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</si>
  <si>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</si>
  <si>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</si>
  <si>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</si>
  <si>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</si>
  <si>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</si>
  <si>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</si>
  <si>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</si>
  <si>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</si>
  <si>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</si>
  <si>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</si>
  <si>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</si>
  <si>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</si>
  <si>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</si>
  <si>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</si>
  <si>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</si>
  <si>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</si>
  <si>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</si>
  <si>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</si>
  <si>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</si>
  <si>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</si>
  <si>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</si>
  <si>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</si>
  <si>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</si>
  <si>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</si>
  <si>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</si>
  <si>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</si>
  <si>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</si>
  <si>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</si>
  <si>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</si>
  <si>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</si>
  <si>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</si>
  <si>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</si>
  <si>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</si>
  <si>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</si>
  <si>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</si>
  <si>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</si>
  <si>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</si>
  <si>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</si>
  <si>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</si>
  <si>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</si>
  <si>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</si>
  <si>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</si>
  <si>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</si>
  <si>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</si>
  <si>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</si>
  <si>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</si>
  <si>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</si>
  <si>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</si>
  <si>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</si>
  <si>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</si>
  <si>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</si>
  <si>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</si>
  <si>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</si>
  <si>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</si>
  <si>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</si>
  <si>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</si>
  <si>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</si>
  <si>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</si>
  <si>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</si>
  <si>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</si>
  <si>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</si>
  <si>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</si>
  <si>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</si>
  <si>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</si>
  <si>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</si>
  <si>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</si>
  <si>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</si>
  <si>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</si>
  <si>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</si>
  <si>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</si>
  <si>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</si>
  <si>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</si>
  <si>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</si>
  <si>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</si>
  <si>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</si>
  <si>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</si>
  <si>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</si>
  <si>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</si>
  <si>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</si>
  <si>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</si>
  <si>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</si>
  <si>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</si>
  <si>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4.63</t>
  </si>
  <si>
    <t>一般会計</t>
  </si>
  <si>
    <t>国民健康保険事業勘定特別会計</t>
  </si>
  <si>
    <t>公共下水道事業特別会計</t>
  </si>
  <si>
    <t>後期高齢者医療特別会計</t>
  </si>
  <si>
    <t>その他会計（赤字）</t>
  </si>
  <si>
    <t>その他会計（黒字）</t>
  </si>
  <si>
    <t>ひえづ物産</t>
    <rPh sb="3" eb="5">
      <t>ブッサン</t>
    </rPh>
    <phoneticPr fontId="2"/>
  </si>
  <si>
    <t>うなばら福祉事業団</t>
    <rPh sb="4" eb="6">
      <t>フクシ</t>
    </rPh>
    <rPh sb="6" eb="9">
      <t>ジギョウダン</t>
    </rPh>
    <phoneticPr fontId="2"/>
  </si>
  <si>
    <t>鳥取県町村消防災害補償組合（一般会計）</t>
    <rPh sb="0" eb="3">
      <t>トットリケン</t>
    </rPh>
    <rPh sb="3" eb="5">
      <t>チョウソン</t>
    </rPh>
    <rPh sb="5" eb="7">
      <t>ショウボウ</t>
    </rPh>
    <rPh sb="7" eb="9">
      <t>サイガイ</t>
    </rPh>
    <rPh sb="9" eb="11">
      <t>ホショウ</t>
    </rPh>
    <rPh sb="11" eb="13">
      <t>クミアイ</t>
    </rPh>
    <rPh sb="14" eb="16">
      <t>イッパン</t>
    </rPh>
    <rPh sb="16" eb="18">
      <t>カイケイ</t>
    </rPh>
    <phoneticPr fontId="2"/>
  </si>
  <si>
    <t>鳥取県町村消防災害補償組合（特別会計）</t>
    <rPh sb="14" eb="16">
      <t>トクベツ</t>
    </rPh>
    <phoneticPr fontId="2"/>
  </si>
  <si>
    <t>米子市日吉津村中学校組合</t>
    <rPh sb="0" eb="3">
      <t>ヨナゴシ</t>
    </rPh>
    <rPh sb="3" eb="7">
      <t>ヒエヅソン</t>
    </rPh>
    <rPh sb="7" eb="10">
      <t>チュウガッコウ</t>
    </rPh>
    <rPh sb="10" eb="12">
      <t>クミアイ</t>
    </rPh>
    <phoneticPr fontId="2"/>
  </si>
  <si>
    <t>鳥取県町村職員退職手当組合</t>
    <rPh sb="0" eb="3">
      <t>トットリケン</t>
    </rPh>
    <rPh sb="3" eb="5">
      <t>チョウソン</t>
    </rPh>
    <rPh sb="5" eb="7">
      <t>ショクイン</t>
    </rPh>
    <rPh sb="7" eb="9">
      <t>タイショク</t>
    </rPh>
    <rPh sb="9" eb="11">
      <t>テアテ</t>
    </rPh>
    <rPh sb="11" eb="13">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</si>
  <si>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</si>
  <si>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南部箕蚊屋広域連合（一般会計）</t>
    <rPh sb="0" eb="2">
      <t>ナンブ</t>
    </rPh>
    <rPh sb="2" eb="5">
      <t>ミノカヤ</t>
    </rPh>
    <rPh sb="5" eb="7">
      <t>コウイキ</t>
    </rPh>
    <rPh sb="7" eb="9">
      <t>レンゴウ</t>
    </rPh>
    <rPh sb="10" eb="12">
      <t>イッパン</t>
    </rPh>
    <rPh sb="12" eb="14">
      <t>カイケイ</t>
    </rPh>
    <phoneticPr fontId="2"/>
  </si>
  <si>
    <t>南部箕蚊屋広域連合（特別会計）</t>
    <rPh sb="0" eb="2">
      <t>ナンブ</t>
    </rPh>
    <rPh sb="2" eb="5">
      <t>ミノカヤ</t>
    </rPh>
    <rPh sb="5" eb="7">
      <t>コウイキ</t>
    </rPh>
    <rPh sb="7" eb="9">
      <t>レンゴウ</t>
    </rPh>
    <rPh sb="10" eb="12">
      <t>トクベツ</t>
    </rPh>
    <rPh sb="12" eb="14">
      <t>カイケイ</t>
    </rPh>
    <phoneticPr fontId="2"/>
  </si>
  <si>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</si>
  <si>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</si>
  <si>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</si>
  <si>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</si>
  <si>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</si>
  <si>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日吉津村土地開発公社</t>
    <rPh sb="0" eb="3">
      <t>ヒエヅ</t>
    </rPh>
    <rPh sb="3" eb="4">
      <t>ソン</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</si>
</sst>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03D2-4CE5-B9D3-FA28E6639E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71522</c:v>
                </c:pt>
                <c:pt idx="1">
                  <c:v>114864</c:v>
                </c:pt>
                <c:pt idx="2">
                  <c:v>309588</c:v>
                </c:pt>
                <c:pt idx="3">
                  <c:v>61965</c:v>
                </c:pt>
                <c:pt idx="4">
                  <c:v>58689</c:v>
                </c:pt>
              </c:numCache>
            </c:numRef>
          </c:val>
          <c:smooth val="0"/>
          <c:extLst>
            <c:ext xmlns:c16="http://schemas.microsoft.com/office/drawing/2014/chart" uri="{C3380CC4-5D6E-409C-BE32-E72D297353CC}">
              <c16:uniqueId val="{00000001-03D2-4CE5-B9D3-FA28E6639E7F}"/>
            </c:ext>
          </c:extLst>
        </c:ser>
        <c:dLbls>
          <c:showLegendKey val="0"/>
          <c:showVal val="0"/>
          <c:showCatName val="0"/>
          <c:showSerName val="0"/>
          <c:showPercent val="0"/>
          <c:showBubbleSize val="0"/>
        </c:dLbls>
        <c:marker val="1"/>
        <c:smooth val="0"/>
        <c:axId val="152388736"/>
        <c:axId val="152390656"/>
      </c:lineChart>
      <c:catAx>
        <c:axId val="152388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90656"/>
        <c:crosses val="autoZero"/>
        <c:auto val="1"/>
        <c:lblAlgn val="ctr"/>
        <c:lblOffset val="100"/>
        <c:tickLblSkip val="1"/>
        <c:tickMarkSkip val="1"/>
        <c:noMultiLvlLbl val="0"/>
      </c:catAx>
      <c:valAx>
        <c:axId val="15239065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8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c:v>
                </c:pt>
                <c:pt idx="1">
                  <c:v>7.07</c:v>
                </c:pt>
                <c:pt idx="2">
                  <c:v>3.77</c:v>
                </c:pt>
                <c:pt idx="3">
                  <c:v>5.24</c:v>
                </c:pt>
                <c:pt idx="4">
                  <c:v>0.98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38.01</c:v>
                </c:pt>
                <c:pt idx="1">
                  <c:v>41.76</c:v>
                </c:pt>
                <c:pt idx="2">
                  <c:v>45.4</c:v>
                </c:pt>
                <c:pt idx="3">
                  <c:v>44.44</c:v>
                </c:pt>
                <c:pt idx="4">
                  <c:v>44.12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5427200"/>
        <c:axId val="9544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5.68</c:v>
                </c:pt>
                <c:pt idx="1">
                  <c:v>4.6399999999999997</c:v>
                </c:pt>
                <c:pt idx="2">
                  <c:v>0.46</c:v>
                </c:pt>
                <c:pt idx="3">
                  <c:v>2.54</c:v>
                </c:pt>
                <c:pt idx="4">
                  <c:v>-4.63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5427200"/>
        <c:axId val="95441664"/>
      </c:lineChart>
      <c:catAx>
        <c:axId val="954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441664"/>
        <c:crosses val="autoZero"/>
        <c:auto val="1"/>
        <c:lblAlgn val="ctr"/>
        <c:lblOffset val="100"/>
        <c:tickLblSkip val="1"/>
        <c:tickMarkSkip val="1"/>
        <c:noMultiLvlLbl val="0"/>
      </c:catAx>
      <c:valAx>
        <c:axId val="9544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2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0.02</c:v>
                </c:pt>
                <c:pt idx="4">
                  <c:v>#N/A</c:v>
                </c:pt>
                <c:pt idx="5">
                  <c:v>0.02</c:v>
                </c:pt>
                <c:pt idx="6">
                  <c:v>#N/A</c:v>
                </c:pt>
                <c:pt idx="7">
                  <c:v>0.37</c:v>
                </c:pt>
                <c:pt idx="8">
                  <c:v>#N/A</c:v>
                </c:pt>
                <c:pt idx="9">
                  <c:v>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0.49</c:v>
                </c:pt>
                <c:pt idx="2">
                  <c:v>#N/A</c:v>
                </c:pt>
                <c:pt idx="3">
                  <c:v>0.17</c:v>
                </c:pt>
                <c:pt idx="4">
                  <c:v>#N/A</c:v>
                </c:pt>
                <c:pt idx="5">
                  <c:v>1.41</c:v>
                </c:pt>
                <c:pt idx="6">
                  <c:v>#N/A</c:v>
                </c:pt>
                <c:pt idx="7">
                  <c:v>0.51</c:v>
                </c:pt>
                <c:pt idx="8">
                  <c:v>#N/A</c:v>
                </c:pt>
                <c:pt idx="9">
                  <c:v>0.66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6.7</c:v>
                </c:pt>
                <c:pt idx="2">
                  <c:v>#N/A</c:v>
                </c:pt>
                <c:pt idx="3">
                  <c:v>7.07</c:v>
                </c:pt>
                <c:pt idx="4">
                  <c:v>#N/A</c:v>
                </c:pt>
                <c:pt idx="5">
                  <c:v>3.76</c:v>
                </c:pt>
                <c:pt idx="6">
                  <c:v>#N/A</c:v>
                </c:pt>
                <c:pt idx="7">
                  <c:v>5.23</c:v>
                </c:pt>
                <c:pt idx="8">
                  <c:v>#N/A</c:v>
                </c:pt>
                <c:pt idx="9">
                  <c:v>0.98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9842688"/>
        <c:axId val="159844224"/>
      </c:barChart>
      <c:catAx>
        <c:axId val="15984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844224"/>
        <c:crosses val="autoZero"/>
        <c:auto val="1"/>
        <c:lblAlgn val="ctr"/>
        <c:lblOffset val="100"/>
        <c:tickLblSkip val="1"/>
        <c:tickMarkSkip val="1"/>
        <c:noMultiLvlLbl val="0"/>
      </c:catAx>
      <c:valAx>
        <c:axId val="15984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4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130</c:v>
                </c:pt>
                <c:pt idx="5">
                  <c:v>136</c:v>
                </c:pt>
                <c:pt idx="8">
                  <c:v>145</c:v>
                </c:pt>
                <c:pt idx="11">
                  <c:v>143</c:v>
                </c:pt>
                <c:pt idx="14">
                  <c:v>141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12</c:v>
                </c:pt>
                <c:pt idx="6">
                  <c:v>26</c:v>
                </c:pt>
                <c:pt idx="9">
                  <c:v>24</c:v>
                </c:pt>
                <c:pt idx="12">
                  <c:v>21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12</c:v>
                </c:pt>
                <c:pt idx="6">
                  <c:v>13</c:v>
                </c:pt>
                <c:pt idx="9">
                  <c:v>13</c:v>
                </c:pt>
                <c:pt idx="12">
                  <c:v>14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c:v>
                </c:pt>
                <c:pt idx="3">
                  <c:v>0</c:v>
                </c:pt>
                <c:pt idx="6">
                  <c:v>8</c:v>
                </c:pt>
                <c:pt idx="9">
                  <c:v>12</c:v>
                </c:pt>
                <c:pt idx="12">
                  <c:v>18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189</c:v>
                </c:pt>
                <c:pt idx="3">
                  <c:v>186</c:v>
                </c:pt>
                <c:pt idx="6">
                  <c:v>185</c:v>
                </c:pt>
                <c:pt idx="9">
                  <c:v>183</c:v>
                </c:pt>
                <c:pt idx="12">
                  <c:v>186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013312"/>
        <c:axId val="6015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86</c:v>
                </c:pt>
                <c:pt idx="2">
                  <c:v>#N/A</c:v>
                </c:pt>
                <c:pt idx="3">
                  <c:v>#N/A</c:v>
                </c:pt>
                <c:pt idx="4">
                  <c:v>74</c:v>
                </c:pt>
                <c:pt idx="5">
                  <c:v>#N/A</c:v>
                </c:pt>
                <c:pt idx="6">
                  <c:v>#N/A</c:v>
                </c:pt>
                <c:pt idx="7">
                  <c:v>87</c:v>
                </c:pt>
                <c:pt idx="8">
                  <c:v>#N/A</c:v>
                </c:pt>
                <c:pt idx="9">
                  <c:v>#N/A</c:v>
                </c:pt>
                <c:pt idx="10">
                  <c:v>89</c:v>
                </c:pt>
                <c:pt idx="11">
                  <c:v>#N/A</c:v>
                </c:pt>
                <c:pt idx="12">
                  <c:v>#N/A</c:v>
                </c:pt>
                <c:pt idx="13">
                  <c:v>98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013312"/>
        <c:axId val="6015232"/>
      </c:lineChart>
      <c:catAx>
        <c:axId val="601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15232"/>
        <c:crosses val="autoZero"/>
        <c:auto val="1"/>
        <c:lblAlgn val="ctr"/>
        <c:lblOffset val="100"/>
        <c:tickLblSkip val="1"/>
        <c:tickMarkSkip val="1"/>
        <c:noMultiLvlLbl val="0"/>
      </c:catAx>
      <c:valAx>
        <c:axId val="601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1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1609</c:v>
                </c:pt>
                <c:pt idx="5">
                  <c:v>1787</c:v>
                </c:pt>
                <c:pt idx="8">
                  <c:v>1845</c:v>
                </c:pt>
                <c:pt idx="11">
                  <c:v>1865</c:v>
                </c:pt>
                <c:pt idx="14">
                  <c:v>1993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c:v>
                </c:pt>
                <c:pt idx="5">
                  <c:v>14</c:v>
                </c:pt>
                <c:pt idx="8">
                  <c:v>8</c:v>
                </c:pt>
                <c:pt idx="11">
                  <c:v>2</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1156</c:v>
                </c:pt>
                <c:pt idx="5">
                  <c:v>765</c:v>
                </c:pt>
                <c:pt idx="8">
                  <c:v>780</c:v>
                </c:pt>
                <c:pt idx="11">
                  <c:v>860</c:v>
                </c:pt>
                <c:pt idx="14">
                  <c:v>890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c:v>
                </c:pt>
                <c:pt idx="3">
                  <c:v>11</c:v>
                </c:pt>
                <c:pt idx="6">
                  <c:v>33</c:v>
                </c:pt>
                <c:pt idx="9">
                  <c:v>45</c:v>
                </c:pt>
                <c:pt idx="12">
                  <c:v>48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292</c:v>
                </c:pt>
                <c:pt idx="3">
                  <c:v>282</c:v>
                </c:pt>
                <c:pt idx="6">
                  <c:v>244</c:v>
                </c:pt>
                <c:pt idx="9">
                  <c:v>185</c:v>
                </c:pt>
                <c:pt idx="12">
                  <c:v>194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108</c:v>
                </c:pt>
                <c:pt idx="3">
                  <c:v>123</c:v>
                </c:pt>
                <c:pt idx="6">
                  <c:v>135</c:v>
                </c:pt>
                <c:pt idx="9">
                  <c:v>139</c:v>
                </c:pt>
                <c:pt idx="12">
                  <c:v>139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176</c:v>
                </c:pt>
                <c:pt idx="3">
                  <c:v>69</c:v>
                </c:pt>
                <c:pt idx="6">
                  <c:v>42</c:v>
                </c:pt>
                <c:pt idx="9">
                  <c:v>48</c:v>
                </c:pt>
                <c:pt idx="12">
                  <c:v>90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663</c:v>
                </c:pt>
                <c:pt idx="3">
                  <c:v>662</c:v>
                </c:pt>
                <c:pt idx="6">
                  <c:v>629</c:v>
                </c:pt>
                <c:pt idx="9">
                  <c:v>502</c:v>
                </c:pt>
                <c:pt idx="12">
                  <c:v>404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1699</c:v>
                </c:pt>
                <c:pt idx="3">
                  <c:v>1847</c:v>
                </c:pt>
                <c:pt idx="6">
                  <c:v>2027</c:v>
                </c:pt>
                <c:pt idx="9">
                  <c:v>2053</c:v>
                </c:pt>
                <c:pt idx="12">
                  <c:v>2118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664576"/>
        <c:axId val="160670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158</c:v>
                </c:pt>
                <c:pt idx="2">
                  <c:v>#N/A</c:v>
                </c:pt>
                <c:pt idx="3">
                  <c:v>#N/A</c:v>
                </c:pt>
                <c:pt idx="4">
                  <c:v>428</c:v>
                </c:pt>
                <c:pt idx="5">
                  <c:v>#N/A</c:v>
                </c:pt>
                <c:pt idx="6">
                  <c:v>#N/A</c:v>
                </c:pt>
                <c:pt idx="7">
                  <c:v>475</c:v>
                </c:pt>
                <c:pt idx="8">
                  <c:v>#N/A</c:v>
                </c:pt>
                <c:pt idx="9">
                  <c:v>#N/A</c:v>
                </c:pt>
                <c:pt idx="10">
                  <c:v>243</c:v>
                </c:pt>
                <c:pt idx="11">
                  <c:v>#N/A</c:v>
                </c:pt>
                <c:pt idx="12">
                  <c:v>#N/A</c:v>
                </c:pt>
                <c:pt idx="13">
                  <c:v>109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664576"/>
        <c:axId val="160670848"/>
      </c:lineChart>
      <c:catAx>
        <c:axId val="1606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670848"/>
        <c:crosses val="autoZero"/>
        <c:auto val="1"/>
        <c:lblAlgn val="ctr"/>
        <c:lblOffset val="100"/>
        <c:tickLblSkip val="1"/>
        <c:tickMarkSkip val="1"/>
        <c:noMultiLvlLbl val="0"/>
      </c:catAx>
      <c:valAx>
        <c:axId val="16067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6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元利償還金については、前年度比で</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千円の増となっている。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用地取得事業に係る地方債の償還や、小学校大規模改造事業等に係る地方債の償還が始まることから、公債費は増加見込みであるが、新規発行債の抑制や、交付税措置のある地方債の活用など公債費の適正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年度は、新規地方債の発行により、地方債現在高は</a:t>
          </a:r>
          <a:r>
            <a:rPr kumimoji="1" lang="en-US" altLang="ja-JP" sz="1400">
              <a:latin typeface="ＭＳ ゴシック" pitchFamily="49" charset="-128"/>
              <a:ea typeface="ＭＳ ゴシック" pitchFamily="49" charset="-128"/>
            </a:rPr>
            <a:t>6,500</a:t>
          </a:r>
          <a:r>
            <a:rPr kumimoji="1" lang="ja-JP" altLang="en-US" sz="1400">
              <a:latin typeface="ＭＳ ゴシック" pitchFamily="49" charset="-128"/>
              <a:ea typeface="ＭＳ ゴシック" pitchFamily="49" charset="-128"/>
            </a:rPr>
            <a:t>千円増加した。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将来負担比率は下がっているが、今後の財政調整基金の取崩し見込もあり、充当可能基金の減少が懸念されるが、引き続き、適正管理に努める。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鳥取県日吉津村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3,514
3,485
4.20
2,170,438
2,142,319
13,284
1,351,026
2,118,129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財政力指数は、平成</a:t>
          </a:r>
          <a:r>
            <a:rPr kumimoji="1" lang="en-US" altLang="ja-JP" sz="1300">
              <a:latin typeface="ＭＳ Ｐゴシック"/>
            </a:rPr>
            <a:t>19</a:t>
          </a:r>
          <a:r>
            <a:rPr kumimoji="1" lang="ja-JP" altLang="en-US" sz="1300">
              <a:latin typeface="ＭＳ Ｐゴシック"/>
            </a:rPr>
            <a:t>年度に</a:t>
          </a:r>
          <a:r>
            <a:rPr kumimoji="1" lang="en-US" altLang="ja-JP" sz="1300">
              <a:latin typeface="ＭＳ Ｐゴシック"/>
            </a:rPr>
            <a:t>1.0</a:t>
          </a:r>
          <a:r>
            <a:rPr kumimoji="1" lang="ja-JP" altLang="en-US" sz="1300">
              <a:latin typeface="ＭＳ Ｐゴシック"/>
            </a:rPr>
            <a:t>を下回って以降、年々下がっている。これは、企業からの固定資産税（償却資産）が減価償却により減額となっていることが要因として挙げられる。しかし、数値自体は類似団体や全国・県平均よりも高い。引き続き、行財政改革等を推進し、財政の健全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1270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860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148590</xdr:rowOff>
    </xdr:from>
    <xdr:to>
      <xdr:col>6</xdr:col>
      <xdr:colOff>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132504</xdr:rowOff>
    </xdr:from>
    <xdr:to>
      <xdr:col>4</xdr:col>
      <xdr:colOff>482600</xdr:colOff>
      <xdr:row>41</xdr:row>
      <xdr:rowOff>148590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6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132504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121920</xdr:rowOff>
    </xdr:from>
    <xdr:to>
      <xdr:col>7</xdr:col>
      <xdr:colOff>203200</xdr:colOff>
      <xdr:row>42</xdr:row>
      <xdr:rowOff>52070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138447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97790</xdr:rowOff>
    </xdr:from>
    <xdr:to>
      <xdr:col>4</xdr:col>
      <xdr:colOff>533400</xdr:colOff>
      <xdr:row>42</xdr:row>
      <xdr:rowOff>27940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38117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81704</xdr:rowOff>
    </xdr:from>
    <xdr:to>
      <xdr:col>3</xdr:col>
      <xdr:colOff>330200</xdr:colOff>
      <xdr:row>42</xdr:row>
      <xdr:rowOff>11854</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22031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扶助費及び公債費の増加、また税収の減少により、経常収支比率は前年度より</a:t>
          </a:r>
          <a:r>
            <a:rPr kumimoji="1" lang="en-US" altLang="ja-JP" sz="1300">
              <a:latin typeface="ＭＳ Ｐゴシック"/>
            </a:rPr>
            <a:t>2.9</a:t>
          </a:r>
          <a:r>
            <a:rPr kumimoji="1" lang="ja-JP" altLang="en-US" sz="1300">
              <a:latin typeface="ＭＳ Ｐゴシック"/>
            </a:rPr>
            <a:t>ポイント上昇したが、全国平均・県平均よりは低い数値となっている。</a:t>
          </a:r>
          <a:endParaRPr kumimoji="1" lang="en-US" altLang="ja-JP" sz="1300">
            <a:latin typeface="ＭＳ Ｐゴシック"/>
          </a:endParaRPr>
        </a:p>
        <a:p>
          <a:r>
            <a:rPr kumimoji="1" lang="ja-JP" altLang="en-US" sz="1300">
              <a:latin typeface="ＭＳ Ｐゴシック"/>
            </a:rPr>
            <a:t>　今後も経常収支比率抑制策を実施し、税収の確保や経常経費の抑制に努めていく。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51308</xdr:rowOff>
    </xdr:from>
    <xdr:to>
      <xdr:col>7</xdr:col>
      <xdr:colOff>152400</xdr:colOff>
      <xdr:row>65</xdr:row>
      <xdr:rowOff>121285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95558"/>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51308</xdr:rowOff>
    </xdr:from>
    <xdr:to>
      <xdr:col>6</xdr:col>
      <xdr:colOff>0</xdr:colOff>
      <xdr:row>65</xdr:row>
      <xdr:rowOff>111633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1955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111633</xdr:rowOff>
    </xdr:from>
    <xdr:to>
      <xdr:col>4</xdr:col>
      <xdr:colOff>482600</xdr:colOff>
      <xdr:row>65</xdr:row>
      <xdr:rowOff>167132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25588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5461</xdr:rowOff>
    </xdr:from>
    <xdr:to>
      <xdr:col>3</xdr:col>
      <xdr:colOff>279400</xdr:colOff>
      <xdr:row>65</xdr:row>
      <xdr:rowOff>167132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49711"/>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70485</xdr:rowOff>
    </xdr:from>
    <xdr:to>
      <xdr:col>7</xdr:col>
      <xdr:colOff>203200</xdr:colOff>
      <xdr:row>66</xdr:row>
      <xdr:rowOff>635</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42562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508</xdr:rowOff>
    </xdr:from>
    <xdr:to>
      <xdr:col>6</xdr:col>
      <xdr:colOff>50800</xdr:colOff>
      <xdr:row>65</xdr:row>
      <xdr:rowOff>102108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86885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60833</xdr:rowOff>
    </xdr:from>
    <xdr:to>
      <xdr:col>4</xdr:col>
      <xdr:colOff>533400</xdr:colOff>
      <xdr:row>65</xdr:row>
      <xdr:rowOff>162433</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147210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9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116332</xdr:rowOff>
    </xdr:from>
    <xdr:to>
      <xdr:col>3</xdr:col>
      <xdr:colOff>330200</xdr:colOff>
      <xdr:row>66</xdr:row>
      <xdr:rowOff>46482</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31259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126111</xdr:rowOff>
    </xdr:from>
    <xdr:to>
      <xdr:col>2</xdr:col>
      <xdr:colOff>127000</xdr:colOff>
      <xdr:row>65</xdr:row>
      <xdr:rowOff>56261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10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41038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8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[227,793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人件費・物件費等の状況については、平成</a:t>
          </a:r>
          <a:r>
            <a:rPr kumimoji="1" lang="en-US" altLang="ja-JP" sz="1300">
              <a:latin typeface="ＭＳ Ｐゴシック"/>
            </a:rPr>
            <a:t>26</a:t>
          </a:r>
          <a:r>
            <a:rPr kumimoji="1" lang="ja-JP" altLang="en-US" sz="1300">
              <a:latin typeface="ＭＳ Ｐゴシック"/>
            </a:rPr>
            <a:t>年度以降、上昇してきており、平成</a:t>
          </a:r>
          <a:r>
            <a:rPr kumimoji="1" lang="en-US" altLang="ja-JP" sz="1300">
              <a:latin typeface="ＭＳ Ｐゴシック"/>
            </a:rPr>
            <a:t>28</a:t>
          </a:r>
          <a:r>
            <a:rPr kumimoji="1" lang="ja-JP" altLang="en-US" sz="1300">
              <a:latin typeface="ＭＳ Ｐゴシック"/>
            </a:rPr>
            <a:t>年度は前年度比</a:t>
          </a:r>
          <a:r>
            <a:rPr kumimoji="1" lang="en-US" altLang="ja-JP" sz="1300">
              <a:latin typeface="ＭＳ Ｐゴシック"/>
            </a:rPr>
            <a:t>991</a:t>
          </a:r>
          <a:r>
            <a:rPr kumimoji="1" lang="ja-JP" altLang="en-US" sz="1300">
              <a:latin typeface="ＭＳ Ｐゴシック"/>
            </a:rPr>
            <a:t>円の増となった。全国平均、県平均を上回っているが、類似団体との比較では人件費・物件費等を抑制していることもあり、数値は低くなっている。引き続き、歳出の抑制に努めていく。</a:t>
          </a: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103105</xdr:rowOff>
    </xdr:from>
    <xdr:to>
      <xdr:col>7</xdr:col>
      <xdr:colOff>152400</xdr:colOff>
      <xdr:row>81</xdr:row>
      <xdr:rowOff>103583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990555"/>
          <a:ext cx="8382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100374</xdr:rowOff>
    </xdr:from>
    <xdr:to>
      <xdr:col>6</xdr:col>
      <xdr:colOff>0</xdr:colOff>
      <xdr:row>81</xdr:row>
      <xdr:rowOff>103105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987824"/>
          <a:ext cx="889000" cy="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87007</xdr:rowOff>
    </xdr:from>
    <xdr:to>
      <xdr:col>4</xdr:col>
      <xdr:colOff>482600</xdr:colOff>
      <xdr:row>81</xdr:row>
      <xdr:rowOff>100374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974457"/>
          <a:ext cx="889000" cy="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87007</xdr:rowOff>
    </xdr:from>
    <xdr:to>
      <xdr:col>3</xdr:col>
      <xdr:colOff>279400</xdr:colOff>
      <xdr:row>81</xdr:row>
      <xdr:rowOff>87478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3974457"/>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52783</xdr:rowOff>
    </xdr:from>
    <xdr:to>
      <xdr:col>7</xdr:col>
      <xdr:colOff>203200</xdr:colOff>
      <xdr:row>81</xdr:row>
      <xdr:rowOff>154383</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3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145510</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8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227,793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52305</xdr:rowOff>
    </xdr:from>
    <xdr:to>
      <xdr:col>6</xdr:col>
      <xdr:colOff>50800</xdr:colOff>
      <xdr:row>81</xdr:row>
      <xdr:rowOff>153905</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164082</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08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49574</xdr:rowOff>
    </xdr:from>
    <xdr:to>
      <xdr:col>4</xdr:col>
      <xdr:colOff>533400</xdr:colOff>
      <xdr:row>81</xdr:row>
      <xdr:rowOff>151174</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161351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70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36207</xdr:rowOff>
    </xdr:from>
    <xdr:to>
      <xdr:col>3</xdr:col>
      <xdr:colOff>330200</xdr:colOff>
      <xdr:row>81</xdr:row>
      <xdr:rowOff>137807</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147984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69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36678</xdr:rowOff>
    </xdr:from>
    <xdr:to>
      <xdr:col>2</xdr:col>
      <xdr:colOff>127000</xdr:colOff>
      <xdr:row>81</xdr:row>
      <xdr:rowOff>138278</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148455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69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依然として類似団体を上回っているが、調査分母となる職員数が少ないため、退職や新規採用など状況により大きく変動する。</a:t>
          </a:r>
          <a:endParaRPr kumimoji="1" lang="en-US" altLang="ja-JP" sz="1300">
            <a:latin typeface="ＭＳ Ｐゴシック"/>
          </a:endParaRPr>
        </a:p>
        <a:p>
          <a:r>
            <a:rPr kumimoji="1" lang="ja-JP" altLang="en-US" sz="1300">
              <a:latin typeface="ＭＳ Ｐゴシック"/>
            </a:rPr>
            <a:t>　今後も定員適正化計画に基づき、給与の適正化に努める。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85</xdr:row>
      <xdr:rowOff>137922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662913"/>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85</xdr:row>
      <xdr:rowOff>152400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47111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85</xdr:row>
      <xdr:rowOff>152400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87</xdr:row>
      <xdr:rowOff>128015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725650"/>
          <a:ext cx="889000" cy="3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10940</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77215</xdr:rowOff>
    </xdr:from>
    <xdr:to>
      <xdr:col>19</xdr:col>
      <xdr:colOff>533400</xdr:colOff>
      <xdr:row>88</xdr:row>
      <xdr:rowOff>7365</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3462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163592</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0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1,000</a:t>
          </a:r>
          <a:r>
            <a:rPr kumimoji="1" lang="ja-JP" altLang="en-US" sz="1300">
              <a:latin typeface="ＭＳ Ｐゴシック"/>
            </a:rPr>
            <a:t>人当たりの職員数については、類似団体との比較では上位になっているが、人口規模や、最少必要職員数等により県内平均を上回っている。平成</a:t>
          </a:r>
          <a:r>
            <a:rPr kumimoji="1" lang="en-US" altLang="ja-JP" sz="1300">
              <a:latin typeface="ＭＳ Ｐゴシック"/>
            </a:rPr>
            <a:t>28</a:t>
          </a:r>
          <a:r>
            <a:rPr kumimoji="1" lang="ja-JP" altLang="en-US" sz="1300">
              <a:latin typeface="ＭＳ Ｐゴシック"/>
            </a:rPr>
            <a:t>年度は前年比で</a:t>
          </a:r>
          <a:r>
            <a:rPr kumimoji="1" lang="en-US" altLang="ja-JP" sz="1300">
              <a:latin typeface="ＭＳ Ｐゴシック"/>
            </a:rPr>
            <a:t>0.06</a:t>
          </a:r>
          <a:r>
            <a:rPr kumimoji="1" lang="ja-JP" altLang="en-US" sz="1300">
              <a:latin typeface="ＭＳ Ｐゴシック"/>
            </a:rPr>
            <a:t>ポイント下がった。</a:t>
          </a: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126426</xdr:rowOff>
    </xdr:from>
    <xdr:to>
      <xdr:col>24</xdr:col>
      <xdr:colOff>558800</xdr:colOff>
      <xdr:row>58</xdr:row>
      <xdr:rowOff>127115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6179800" y="10070526"/>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127115</xdr:rowOff>
    </xdr:from>
    <xdr:to>
      <xdr:col>23</xdr:col>
      <xdr:colOff>406400</xdr:colOff>
      <xdr:row>58</xdr:row>
      <xdr:rowOff>130907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0071215"/>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128608</xdr:rowOff>
    </xdr:from>
    <xdr:to>
      <xdr:col>22</xdr:col>
      <xdr:colOff>203200</xdr:colOff>
      <xdr:row>58</xdr:row>
      <xdr:rowOff>130907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072708"/>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121600</xdr:rowOff>
    </xdr:from>
    <xdr:to>
      <xdr:col>21</xdr:col>
      <xdr:colOff>0</xdr:colOff>
      <xdr:row>58</xdr:row>
      <xdr:rowOff>128608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065700"/>
          <a:ext cx="889000" cy="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75626</xdr:rowOff>
    </xdr:from>
    <xdr:to>
      <xdr:col>24</xdr:col>
      <xdr:colOff>609600</xdr:colOff>
      <xdr:row>59</xdr:row>
      <xdr:rowOff>5776</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0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168353</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994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76315</xdr:rowOff>
    </xdr:from>
    <xdr:to>
      <xdr:col>23</xdr:col>
      <xdr:colOff>457200</xdr:colOff>
      <xdr:row>59</xdr:row>
      <xdr:rowOff>6465</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0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16642</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789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80107</xdr:rowOff>
    </xdr:from>
    <xdr:to>
      <xdr:col>22</xdr:col>
      <xdr:colOff>254000</xdr:colOff>
      <xdr:row>59</xdr:row>
      <xdr:rowOff>10257</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0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20434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79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77808</xdr:rowOff>
    </xdr:from>
    <xdr:to>
      <xdr:col>21</xdr:col>
      <xdr:colOff>50800</xdr:colOff>
      <xdr:row>59</xdr:row>
      <xdr:rowOff>7958</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0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18135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79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70800</xdr:rowOff>
    </xdr:from>
    <xdr:to>
      <xdr:col>19</xdr:col>
      <xdr:colOff>533400</xdr:colOff>
      <xdr:row>59</xdr:row>
      <xdr:rowOff>950</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0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11127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7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実質公債費比率については、近年は</a:t>
          </a:r>
          <a:r>
            <a:rPr kumimoji="1" lang="en-US" altLang="ja-JP" sz="1300">
              <a:latin typeface="ＭＳ Ｐゴシック"/>
            </a:rPr>
            <a:t>7</a:t>
          </a:r>
          <a:r>
            <a:rPr kumimoji="1" lang="ja-JP" altLang="en-US" sz="1300">
              <a:latin typeface="ＭＳ Ｐゴシック"/>
            </a:rPr>
            <a:t>％台で推移してきているが、複合施設建設の地方債の償還や、平成</a:t>
          </a:r>
          <a:r>
            <a:rPr kumimoji="1" lang="en-US" altLang="ja-JP" sz="1300">
              <a:latin typeface="ＭＳ Ｐゴシック"/>
            </a:rPr>
            <a:t>28</a:t>
          </a:r>
          <a:r>
            <a:rPr kumimoji="1" lang="ja-JP" altLang="en-US" sz="1300">
              <a:latin typeface="ＭＳ Ｐゴシック"/>
            </a:rPr>
            <a:t>年度の小学校の大規模改造等の地方債の償還が始まることから、数値は増加見込みである。</a:t>
          </a:r>
          <a:endParaRPr kumimoji="1" lang="en-US" altLang="ja-JP" sz="1300">
            <a:latin typeface="ＭＳ Ｐゴシック"/>
          </a:endParaRPr>
        </a:p>
        <a:p>
          <a:r>
            <a:rPr kumimoji="1" lang="ja-JP" altLang="en-US" sz="1300">
              <a:latin typeface="ＭＳ Ｐゴシック"/>
            </a:rPr>
            <a:t>　引き続き、新規地方債の発行抑制や、交付税措置のある有効的な地方債の活用などにより、公債費の適正管理に努める。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41</xdr:row>
      <xdr:rowOff>164677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1458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41</xdr:row>
      <xdr:rowOff>124460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156633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15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129963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1860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113877</xdr:rowOff>
    </xdr:from>
    <xdr:to>
      <xdr:col>24</xdr:col>
      <xdr:colOff>609600</xdr:colOff>
      <xdr:row>42</xdr:row>
      <xdr:rowOff>44027</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85954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79163</xdr:rowOff>
    </xdr:from>
    <xdr:to>
      <xdr:col>19</xdr:col>
      <xdr:colOff>533400</xdr:colOff>
      <xdr:row>43</xdr:row>
      <xdr:rowOff>9313</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19490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将来負担の状況については、平成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年度は複合施設建設のための目的基金の取崩しによりる充当可能基金残高の減少により数値が大幅に増加したが、平成</a:t>
          </a:r>
          <a:r>
            <a:rPr kumimoji="1" lang="en-US" altLang="ja-JP" sz="1300">
              <a:latin typeface="ＭＳ Ｐゴシック"/>
            </a:rPr>
            <a:t>27</a:t>
          </a:r>
          <a:r>
            <a:rPr kumimoji="1" lang="ja-JP" altLang="en-US" sz="1300">
              <a:latin typeface="ＭＳ Ｐゴシック"/>
            </a:rPr>
            <a:t>年度以降、ふるさと納税等の特定寄附金の増や、起債償還完了などにより、昨年度より</a:t>
          </a:r>
          <a:r>
            <a:rPr kumimoji="1" lang="en-US" altLang="ja-JP" sz="1300">
              <a:latin typeface="ＭＳ Ｐゴシック"/>
            </a:rPr>
            <a:t>10.9</a:t>
          </a:r>
          <a:r>
            <a:rPr kumimoji="1" lang="ja-JP" altLang="en-US" sz="1300">
              <a:latin typeface="ＭＳ Ｐゴシック"/>
            </a:rPr>
            <a:t>ポイント下がった。</a:t>
          </a: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42757</xdr:rowOff>
    </xdr:from>
    <xdr:to>
      <xdr:col>24</xdr:col>
      <xdr:colOff>558800</xdr:colOff>
      <xdr:row>14</xdr:row>
      <xdr:rowOff>130429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2443057"/>
          <a:ext cx="8382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130429</xdr:rowOff>
    </xdr:from>
    <xdr:to>
      <xdr:col>23</xdr:col>
      <xdr:colOff>406400</xdr:colOff>
      <xdr:row>15</xdr:row>
      <xdr:rowOff>128693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530729"/>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94911</xdr:rowOff>
    </xdr:from>
    <xdr:to>
      <xdr:col>22</xdr:col>
      <xdr:colOff>203200</xdr:colOff>
      <xdr:row>15</xdr:row>
      <xdr:rowOff>128693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66666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79756</xdr:rowOff>
    </xdr:from>
    <xdr:to>
      <xdr:col>21</xdr:col>
      <xdr:colOff>0</xdr:colOff>
      <xdr:row>15</xdr:row>
      <xdr:rowOff>94911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480056"/>
          <a:ext cx="889000" cy="18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163407</xdr:rowOff>
    </xdr:from>
    <xdr:to>
      <xdr:col>24</xdr:col>
      <xdr:colOff>609600</xdr:colOff>
      <xdr:row>14</xdr:row>
      <xdr:rowOff>93557</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9672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135484</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36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79629</xdr:rowOff>
    </xdr:from>
    <xdr:to>
      <xdr:col>23</xdr:col>
      <xdr:colOff>457200</xdr:colOff>
      <xdr:row>15</xdr:row>
      <xdr:rowOff>9779</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6129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166006</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5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77893</xdr:rowOff>
    </xdr:from>
    <xdr:to>
      <xdr:col>22</xdr:col>
      <xdr:colOff>254000</xdr:colOff>
      <xdr:row>16</xdr:row>
      <xdr:rowOff>8043</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5240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164270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44111</xdr:rowOff>
    </xdr:from>
    <xdr:to>
      <xdr:col>21</xdr:col>
      <xdr:colOff>50800</xdr:colOff>
      <xdr:row>15</xdr:row>
      <xdr:rowOff>145711</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4351000" y="26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130488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0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28956</xdr:rowOff>
    </xdr:from>
    <xdr:to>
      <xdr:col>19</xdr:col>
      <xdr:colOff>533400</xdr:colOff>
      <xdr:row>14</xdr:row>
      <xdr:rowOff>130556</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3462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115333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鳥取県日吉津村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3,514
3,485
4.20
2,170,438
2,142,319
13,284
1,351,026
2,118,129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年度は、前年度比で</a:t>
          </a:r>
          <a:r>
            <a:rPr kumimoji="1" lang="en-US" altLang="ja-JP" sz="1300">
              <a:latin typeface="ＭＳ Ｐゴシック"/>
            </a:rPr>
            <a:t>0.4</a:t>
          </a:r>
          <a:r>
            <a:rPr kumimoji="1" lang="ja-JP" altLang="en-US" sz="1300">
              <a:latin typeface="ＭＳ Ｐゴシック"/>
            </a:rPr>
            <a:t>ポイント上昇した。定員適正化計画や村の独自給与カットなど、人件費の抑制に努めているものの、依然として全国平均、県平均より高い数値となっている。引き続き、人件費の抑制に努める。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83566</xdr:rowOff>
    </xdr:from>
    <xdr:to>
      <xdr:col>7</xdr:col>
      <xdr:colOff>15875</xdr:colOff>
      <xdr:row>35</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4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83566</xdr:rowOff>
    </xdr:from>
    <xdr:to>
      <xdr:col>5</xdr:col>
      <xdr:colOff>549275</xdr:colOff>
      <xdr:row>35</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84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147574</xdr:rowOff>
    </xdr:from>
    <xdr:to>
      <xdr:col>4</xdr:col>
      <xdr:colOff>346075</xdr:colOff>
      <xdr:row>35</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147574</xdr:rowOff>
    </xdr:from>
    <xdr:to>
      <xdr:col>3</xdr:col>
      <xdr:colOff>142875</xdr:colOff>
      <xdr:row>35</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51054</xdr:rowOff>
    </xdr:from>
    <xdr:to>
      <xdr:col>7</xdr:col>
      <xdr:colOff>66675</xdr:colOff>
      <xdr:row>35</xdr:row>
      <xdr:rowOff>152654</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32766</xdr:rowOff>
    </xdr:from>
    <xdr:to>
      <xdr:col>5</xdr:col>
      <xdr:colOff>600075</xdr:colOff>
      <xdr:row>35</xdr:row>
      <xdr:rowOff>134366</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1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105918</xdr:rowOff>
    </xdr:from>
    <xdr:to>
      <xdr:col>4</xdr:col>
      <xdr:colOff>396875</xdr:colOff>
      <xdr:row>36</xdr:row>
      <xdr:rowOff>36068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96774</xdr:rowOff>
    </xdr:from>
    <xdr:to>
      <xdr:col>3</xdr:col>
      <xdr:colOff>193675</xdr:colOff>
      <xdr:row>36</xdr:row>
      <xdr:rowOff>26924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101346</xdr:rowOff>
    </xdr:from>
    <xdr:to>
      <xdr:col>1</xdr:col>
      <xdr:colOff>676275</xdr:colOff>
      <xdr:row>36</xdr:row>
      <xdr:rowOff>31496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1.5</a:t>
          </a:r>
          <a:r>
            <a:rPr kumimoji="1" lang="ja-JP" altLang="en-US" sz="1300">
              <a:latin typeface="ＭＳ Ｐゴシック"/>
            </a:rPr>
            <a:t>ポイント上昇したが、県平均よりは高いものの、類似団体や全国平均よりは低くなっている。</a:t>
          </a:r>
          <a:endParaRPr kumimoji="1" lang="en-US" altLang="ja-JP" sz="1300">
            <a:latin typeface="ＭＳ Ｐゴシック"/>
          </a:endParaRPr>
        </a:p>
        <a:p>
          <a:r>
            <a:rPr kumimoji="1" lang="ja-JP" altLang="en-US" sz="1300">
              <a:latin typeface="ＭＳ Ｐゴシック"/>
            </a:rPr>
            <a:t>　需用費等物件費の抑制に努め、今後も適正な歳出管理を行っていく。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94996</xdr:rowOff>
    </xdr:from>
    <xdr:to>
      <xdr:col>24</xdr:col>
      <xdr:colOff>31750</xdr:colOff>
      <xdr:row>16</xdr:row>
      <xdr:rowOff>163576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81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94996</xdr:rowOff>
    </xdr:from>
    <xdr:to>
      <xdr:col>22</xdr:col>
      <xdr:colOff>565150</xdr:colOff>
      <xdr:row>16</xdr:row>
      <xdr:rowOff>113284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38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72136</xdr:rowOff>
    </xdr:from>
    <xdr:to>
      <xdr:col>21</xdr:col>
      <xdr:colOff>361950</xdr:colOff>
      <xdr:row>16</xdr:row>
      <xdr:rowOff>113284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15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62992</xdr:rowOff>
    </xdr:from>
    <xdr:to>
      <xdr:col>20</xdr:col>
      <xdr:colOff>158750</xdr:colOff>
      <xdr:row>16</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06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112776</xdr:rowOff>
    </xdr:from>
    <xdr:to>
      <xdr:col>24</xdr:col>
      <xdr:colOff>82550</xdr:colOff>
      <xdr:row>17</xdr:row>
      <xdr:rowOff>42926</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129303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62484</xdr:rowOff>
    </xdr:from>
    <xdr:to>
      <xdr:col>21</xdr:col>
      <xdr:colOff>412750</xdr:colOff>
      <xdr:row>16</xdr:row>
      <xdr:rowOff>164084</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2811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21336</xdr:rowOff>
    </xdr:from>
    <xdr:to>
      <xdr:col>20</xdr:col>
      <xdr:colOff>209550</xdr:colOff>
      <xdr:row>16</xdr:row>
      <xdr:rowOff>122936</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xdr:rowOff>
    </xdr:from>
    <xdr:to>
      <xdr:col>19</xdr:col>
      <xdr:colOff>6350</xdr:colOff>
      <xdr:row>16</xdr:row>
      <xdr:rowOff>113792</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123969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以前として類似団体よりも高い所を推移しており、要因は障がい者自立支援給付費の増加、村独自の介護予防事業等の独自政策が多い事や、福祉事務所の設置などが考えられる。</a:t>
          </a: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45357</xdr:rowOff>
    </xdr:from>
    <xdr:to>
      <xdr:col>7</xdr:col>
      <xdr:colOff>15875</xdr:colOff>
      <xdr:row>61</xdr:row>
      <xdr:rowOff>20865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3323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151493</xdr:rowOff>
    </xdr:from>
    <xdr:to>
      <xdr:col>5</xdr:col>
      <xdr:colOff>549275</xdr:colOff>
      <xdr:row>60</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135165</xdr:rowOff>
    </xdr:from>
    <xdr:to>
      <xdr:col>4</xdr:col>
      <xdr:colOff>346075</xdr:colOff>
      <xdr:row>59</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50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59</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77185"/>
          <a:ext cx="889000" cy="47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141515</xdr:rowOff>
    </xdr:from>
    <xdr:to>
      <xdr:col>7</xdr:col>
      <xdr:colOff>66675</xdr:colOff>
      <xdr:row>61</xdr:row>
      <xdr:rowOff>71665</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50092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166007</xdr:rowOff>
    </xdr:from>
    <xdr:to>
      <xdr:col>5</xdr:col>
      <xdr:colOff>600075</xdr:colOff>
      <xdr:row>60</xdr:row>
      <xdr:rowOff>96157</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80934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100693</xdr:rowOff>
    </xdr:from>
    <xdr:to>
      <xdr:col>4</xdr:col>
      <xdr:colOff>396875</xdr:colOff>
      <xdr:row>60</xdr:row>
      <xdr:rowOff>30843</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15620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84365</xdr:rowOff>
    </xdr:from>
    <xdr:to>
      <xdr:col>3</xdr:col>
      <xdr:colOff>193675</xdr:colOff>
      <xdr:row>60</xdr:row>
      <xdr:rowOff>14515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その他に係る経常収支比率は全国平均、県平均を下回っているが、近年、特別会計への繰出金の増加などにより、経常収支比率は上昇傾向にある。特別会計の動向も注視しながら、適正な支出に努める。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96520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87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96520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0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58</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27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全国平均・県平均を上回っているが、これは鳥取県西部広域行政管理組合等への負担金が占める割合が多く、経常的に高くなってしまっている面がある。</a:t>
          </a:r>
          <a:endParaRPr kumimoji="1" lang="en-US" altLang="ja-JP" sz="1300">
            <a:latin typeface="ＭＳ Ｐゴシック"/>
          </a:endParaRPr>
        </a:p>
        <a:p>
          <a:r>
            <a:rPr kumimoji="1" lang="ja-JP" altLang="en-US" sz="1300">
              <a:latin typeface="ＭＳ Ｐゴシック"/>
            </a:rPr>
            <a:t>　今後も各団体への補助金等の見直し等を実施し、歳出の抑制に努めていく。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28702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63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42418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38</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860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133858</xdr:rowOff>
    </xdr:from>
    <xdr:to>
      <xdr:col>20</xdr:col>
      <xdr:colOff>158750</xdr:colOff>
      <xdr:row>38</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77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公債費については、全国平均、県平均よりも低い数値で推移している。</a:t>
          </a:r>
          <a:endParaRPr kumimoji="1" lang="en-US" altLang="ja-JP" sz="1300">
            <a:latin typeface="ＭＳ Ｐゴシック"/>
          </a:endParaRPr>
        </a:p>
        <a:p>
          <a:r>
            <a:rPr kumimoji="1" lang="ja-JP" altLang="en-US" sz="1300">
              <a:latin typeface="ＭＳ Ｐゴシック"/>
            </a:rPr>
            <a:t>　行財政改革による新規地方債の発行抑制に起因していると考えられるが、引き続き計画的な起債発行に努め、公債費の上昇抑制を図る。</a:t>
          </a: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119380</xdr:rowOff>
    </xdr:from>
    <xdr:to>
      <xdr:col>7</xdr:col>
      <xdr:colOff>15875</xdr:colOff>
      <xdr:row>75</xdr:row>
      <xdr:rowOff>157480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9781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119380</xdr:rowOff>
    </xdr:from>
    <xdr:to>
      <xdr:col>5</xdr:col>
      <xdr:colOff>549275</xdr:colOff>
      <xdr:row>75</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78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8889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04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165100</xdr:rowOff>
    </xdr:from>
    <xdr:to>
      <xdr:col>3</xdr:col>
      <xdr:colOff>142875</xdr:colOff>
      <xdr:row>76</xdr:row>
      <xdr:rowOff>8889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0238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106680</xdr:rowOff>
    </xdr:from>
    <xdr:to>
      <xdr:col>7</xdr:col>
      <xdr:colOff>66675</xdr:colOff>
      <xdr:row>76</xdr:row>
      <xdr:rowOff>36830</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123207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68580</xdr:rowOff>
    </xdr:from>
    <xdr:to>
      <xdr:col>5</xdr:col>
      <xdr:colOff>600075</xdr:colOff>
      <xdr:row>75</xdr:row>
      <xdr:rowOff>170180</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8907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129540</xdr:rowOff>
    </xdr:from>
    <xdr:to>
      <xdr:col>3</xdr:col>
      <xdr:colOff>193675</xdr:colOff>
      <xdr:row>76</xdr:row>
      <xdr:rowOff>59689</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69867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114300</xdr:rowOff>
    </xdr:from>
    <xdr:to>
      <xdr:col>1</xdr:col>
      <xdr:colOff>676275</xdr:colOff>
      <xdr:row>76</xdr:row>
      <xdr:rowOff>44450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54627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全国平均、県平均とも上回っているが、この主な要因は、福祉事務所設置に係る経費によるとこ</a:t>
          </a:r>
          <a:r>
            <a:rPr kumimoji="1" lang="ja-JP" altLang="en-US" sz="1300">
              <a:solidFill>
                <a:sysClr val="windowText" lastClr="000000"/>
              </a:solidFill>
              <a:latin typeface="ＭＳ Ｐゴシック"/>
            </a:rPr>
            <a:t>ろ</a:t>
          </a:r>
          <a:r>
            <a:rPr kumimoji="1" lang="ja-JP" altLang="en-US" sz="1300">
              <a:latin typeface="ＭＳ Ｐゴシック"/>
            </a:rPr>
            <a:t>が大きく、行政規模が小さいため、人件費に係る割合が高いためである。</a:t>
          </a:r>
          <a:endParaRPr kumimoji="1" lang="en-US" altLang="ja-JP" sz="1300">
            <a:latin typeface="ＭＳ Ｐゴシック"/>
          </a:endParaRPr>
        </a:p>
        <a:p>
          <a:r>
            <a:rPr kumimoji="1" lang="ja-JP" altLang="en-US" sz="1300">
              <a:latin typeface="ＭＳ Ｐゴシック"/>
            </a:rPr>
            <a:t>　今後も、経常経費の抑制に努めていく。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30662</xdr:rowOff>
    </xdr:from>
    <xdr:to>
      <xdr:col>24</xdr:col>
      <xdr:colOff>31750</xdr:colOff>
      <xdr:row>79</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57521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30662</xdr:rowOff>
    </xdr:from>
    <xdr:to>
      <xdr:col>22</xdr:col>
      <xdr:colOff>565150</xdr:colOff>
      <xdr:row>79</xdr:row>
      <xdr:rowOff>89444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5752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89444</xdr:rowOff>
    </xdr:from>
    <xdr:to>
      <xdr:col>21</xdr:col>
      <xdr:colOff>361950</xdr:colOff>
      <xdr:row>79</xdr:row>
      <xdr:rowOff>135164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6339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100874</xdr:rowOff>
    </xdr:from>
    <xdr:to>
      <xdr:col>20</xdr:col>
      <xdr:colOff>158750</xdr:colOff>
      <xdr:row>79</xdr:row>
      <xdr:rowOff>135164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7397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151312</xdr:rowOff>
    </xdr:from>
    <xdr:to>
      <xdr:col>22</xdr:col>
      <xdr:colOff>615950</xdr:colOff>
      <xdr:row>79</xdr:row>
      <xdr:rowOff>81462</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66239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1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38644</xdr:rowOff>
    </xdr:from>
    <xdr:to>
      <xdr:col>21</xdr:col>
      <xdr:colOff>412750</xdr:colOff>
      <xdr:row>79</xdr:row>
      <xdr:rowOff>140244</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125021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84364</xdr:rowOff>
    </xdr:from>
    <xdr:to>
      <xdr:col>20</xdr:col>
      <xdr:colOff>209550</xdr:colOff>
      <xdr:row>80</xdr:row>
      <xdr:rowOff>14514</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170741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50074</xdr:rowOff>
    </xdr:from>
    <xdr:to>
      <xdr:col>19</xdr:col>
      <xdr:colOff>6350</xdr:colOff>
      <xdr:row>78</xdr:row>
      <xdr:rowOff>151674</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136451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鳥取県日吉津村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48964</xdr:rowOff>
    </xdr:from>
    <xdr:to>
      <xdr:col>4</xdr:col>
      <xdr:colOff>1117600</xdr:colOff>
      <xdr:row>19</xdr:row>
      <xdr:rowOff>56904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354139"/>
          <a:ext cx="647700" cy="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46805</xdr:rowOff>
    </xdr:from>
    <xdr:to>
      <xdr:col>4</xdr:col>
      <xdr:colOff>469900</xdr:colOff>
      <xdr:row>19</xdr:row>
      <xdr:rowOff>48964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351980"/>
          <a:ext cx="698500" cy="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46805</xdr:rowOff>
    </xdr:from>
    <xdr:to>
      <xdr:col>3</xdr:col>
      <xdr:colOff>904875</xdr:colOff>
      <xdr:row>19</xdr:row>
      <xdr:rowOff>71215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51980"/>
          <a:ext cx="698500" cy="2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70632</xdr:rowOff>
    </xdr:from>
    <xdr:to>
      <xdr:col>3</xdr:col>
      <xdr:colOff>206375</xdr:colOff>
      <xdr:row>19</xdr:row>
      <xdr:rowOff>71215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75807"/>
          <a:ext cx="698500" cy="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6104</xdr:rowOff>
    </xdr:from>
    <xdr:to>
      <xdr:col>5</xdr:col>
      <xdr:colOff>34925</xdr:colOff>
      <xdr:row>19</xdr:row>
      <xdr:rowOff>107704</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33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86131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1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152,095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169614</xdr:rowOff>
    </xdr:from>
    <xdr:to>
      <xdr:col>4</xdr:col>
      <xdr:colOff>520700</xdr:colOff>
      <xdr:row>19</xdr:row>
      <xdr:rowOff>99764</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330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84541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89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156,958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167455</xdr:rowOff>
    </xdr:from>
    <xdr:to>
      <xdr:col>3</xdr:col>
      <xdr:colOff>955675</xdr:colOff>
      <xdr:row>19</xdr:row>
      <xdr:rowOff>97605</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330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82382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158,280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20415</xdr:rowOff>
    </xdr:from>
    <xdr:to>
      <xdr:col>3</xdr:col>
      <xdr:colOff>257175</xdr:colOff>
      <xdr:row>19</xdr:row>
      <xdr:rowOff>122015</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332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106792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4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143,331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19832</xdr:rowOff>
    </xdr:from>
    <xdr:to>
      <xdr:col>2</xdr:col>
      <xdr:colOff>692150</xdr:colOff>
      <xdr:row>19</xdr:row>
      <xdr:rowOff>121432</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332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106209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41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284972</xdr:rowOff>
    </xdr:from>
    <xdr:to>
      <xdr:col>4</xdr:col>
      <xdr:colOff>1117600</xdr:colOff>
      <xdr:row>35</xdr:row>
      <xdr:rowOff>296726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95322"/>
          <a:ext cx="647700" cy="1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296726</xdr:rowOff>
    </xdr:from>
    <xdr:to>
      <xdr:col>4</xdr:col>
      <xdr:colOff>469900</xdr:colOff>
      <xdr:row>35</xdr:row>
      <xdr:rowOff>297590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07076"/>
          <a:ext cx="698500" cy="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297590</xdr:rowOff>
    </xdr:from>
    <xdr:to>
      <xdr:col>3</xdr:col>
      <xdr:colOff>904875</xdr:colOff>
      <xdr:row>35</xdr:row>
      <xdr:rowOff>314466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07940"/>
          <a:ext cx="698500" cy="16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299529</xdr:rowOff>
    </xdr:from>
    <xdr:to>
      <xdr:col>3</xdr:col>
      <xdr:colOff>206375</xdr:colOff>
      <xdr:row>35</xdr:row>
      <xdr:rowOff>314466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09879"/>
          <a:ext cx="698500" cy="1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234172</xdr:rowOff>
    </xdr:from>
    <xdr:to>
      <xdr:col>5</xdr:col>
      <xdr:colOff>34925</xdr:colOff>
      <xdr:row>35</xdr:row>
      <xdr:rowOff>335772</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84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206249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1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245926</xdr:rowOff>
    </xdr:from>
    <xdr:to>
      <xdr:col>4</xdr:col>
      <xdr:colOff>520700</xdr:colOff>
      <xdr:row>36</xdr:row>
      <xdr:rowOff>4626</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5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332303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42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246790</xdr:rowOff>
    </xdr:from>
    <xdr:to>
      <xdr:col>3</xdr:col>
      <xdr:colOff>955675</xdr:colOff>
      <xdr:row>36</xdr:row>
      <xdr:rowOff>5490</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85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333167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4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263666</xdr:rowOff>
    </xdr:from>
    <xdr:to>
      <xdr:col>3</xdr:col>
      <xdr:colOff>257175</xdr:colOff>
      <xdr:row>36</xdr:row>
      <xdr:rowOff>22366</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874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7143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248729</xdr:rowOff>
    </xdr:from>
    <xdr:to>
      <xdr:col>2</xdr:col>
      <xdr:colOff>692150</xdr:colOff>
      <xdr:row>36</xdr:row>
      <xdr:rowOff>7429</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85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335106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4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鳥取県日吉津村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3,514
3,485
4.20
2,170,438
2,142,319
13,284
1,351,026
2,118,129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49821</xdr:rowOff>
    </xdr:from>
    <xdr:to>
      <xdr:col>6</xdr:col>
      <xdr:colOff>511175</xdr:colOff>
      <xdr:row>38</xdr:row>
      <xdr:rowOff>61633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564921"/>
          <a:ext cx="8382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49723</xdr:rowOff>
    </xdr:from>
    <xdr:to>
      <xdr:col>5</xdr:col>
      <xdr:colOff>358775</xdr:colOff>
      <xdr:row>38</xdr:row>
      <xdr:rowOff>49821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56482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49723</xdr:rowOff>
    </xdr:from>
    <xdr:to>
      <xdr:col>4</xdr:col>
      <xdr:colOff>155575</xdr:colOff>
      <xdr:row>38</xdr:row>
      <xdr:rowOff>57899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64823"/>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54977</xdr:rowOff>
    </xdr:from>
    <xdr:to>
      <xdr:col>2</xdr:col>
      <xdr:colOff>638175</xdr:colOff>
      <xdr:row>38</xdr:row>
      <xdr:rowOff>57899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70077"/>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10833</xdr:rowOff>
    </xdr:from>
    <xdr:to>
      <xdr:col>6</xdr:col>
      <xdr:colOff>561975</xdr:colOff>
      <xdr:row>38</xdr:row>
      <xdr:rowOff>112433</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97210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4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170471</xdr:rowOff>
    </xdr:from>
    <xdr:to>
      <xdr:col>5</xdr:col>
      <xdr:colOff>409575</xdr:colOff>
      <xdr:row>38</xdr:row>
      <xdr:rowOff>100621</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91748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66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170373</xdr:rowOff>
    </xdr:from>
    <xdr:to>
      <xdr:col>4</xdr:col>
      <xdr:colOff>206375</xdr:colOff>
      <xdr:row>38</xdr:row>
      <xdr:rowOff>100523</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5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91650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660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135,104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7099</xdr:rowOff>
    </xdr:from>
    <xdr:to>
      <xdr:col>3</xdr:col>
      <xdr:colOff>3175</xdr:colOff>
      <xdr:row>38</xdr:row>
      <xdr:rowOff>108699</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5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99826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661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130,097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4177</xdr:rowOff>
    </xdr:from>
    <xdr:to>
      <xdr:col>1</xdr:col>
      <xdr:colOff>485775</xdr:colOff>
      <xdr:row>38</xdr:row>
      <xdr:rowOff>105777</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5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96904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661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135348</xdr:rowOff>
    </xdr:from>
    <xdr:to>
      <xdr:col>6</xdr:col>
      <xdr:colOff>511175</xdr:colOff>
      <xdr:row>57</xdr:row>
      <xdr:rowOff>138638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07998"/>
          <a:ext cx="8382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138638</xdr:rowOff>
    </xdr:from>
    <xdr:to>
      <xdr:col>5</xdr:col>
      <xdr:colOff>358775</xdr:colOff>
      <xdr:row>57</xdr:row>
      <xdr:rowOff>141748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11288"/>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141748</xdr:rowOff>
    </xdr:from>
    <xdr:to>
      <xdr:col>4</xdr:col>
      <xdr:colOff>155575</xdr:colOff>
      <xdr:row>57</xdr:row>
      <xdr:rowOff>154970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14398"/>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154970</xdr:rowOff>
    </xdr:from>
    <xdr:to>
      <xdr:col>2</xdr:col>
      <xdr:colOff>638175</xdr:colOff>
      <xdr:row>57</xdr:row>
      <xdr:rowOff>155173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27620"/>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84548</xdr:rowOff>
    </xdr:from>
    <xdr:to>
      <xdr:col>6</xdr:col>
      <xdr:colOff>561975</xdr:colOff>
      <xdr:row>58</xdr:row>
      <xdr:rowOff>14698</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85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170925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87838</xdr:rowOff>
    </xdr:from>
    <xdr:to>
      <xdr:col>5</xdr:col>
      <xdr:colOff>409575</xdr:colOff>
      <xdr:row>58</xdr:row>
      <xdr:rowOff>17988</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8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9115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9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90948</xdr:rowOff>
    </xdr:from>
    <xdr:to>
      <xdr:col>4</xdr:col>
      <xdr:colOff>206375</xdr:colOff>
      <xdr:row>58</xdr:row>
      <xdr:rowOff>21098</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86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12225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95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104170</xdr:rowOff>
    </xdr:from>
    <xdr:to>
      <xdr:col>3</xdr:col>
      <xdr:colOff>3175</xdr:colOff>
      <xdr:row>58</xdr:row>
      <xdr:rowOff>34320</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87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25447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9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104373</xdr:rowOff>
    </xdr:from>
    <xdr:to>
      <xdr:col>1</xdr:col>
      <xdr:colOff>485775</xdr:colOff>
      <xdr:row>58</xdr:row>
      <xdr:rowOff>34523</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8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25650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6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122779</xdr:rowOff>
    </xdr:from>
    <xdr:to>
      <xdr:col>6</xdr:col>
      <xdr:colOff>511175</xdr:colOff>
      <xdr:row>78</xdr:row>
      <xdr:rowOff>127064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95879"/>
          <a:ext cx="8382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127064</xdr:rowOff>
    </xdr:from>
    <xdr:to>
      <xdr:col>5</xdr:col>
      <xdr:colOff>358775</xdr:colOff>
      <xdr:row>78</xdr:row>
      <xdr:rowOff>131887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0016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131887</xdr:rowOff>
    </xdr:from>
    <xdr:to>
      <xdr:col>4</xdr:col>
      <xdr:colOff>155575</xdr:colOff>
      <xdr:row>78</xdr:row>
      <xdr:rowOff>132257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0498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121993</xdr:rowOff>
    </xdr:from>
    <xdr:to>
      <xdr:col>2</xdr:col>
      <xdr:colOff>638175</xdr:colOff>
      <xdr:row>78</xdr:row>
      <xdr:rowOff>132257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95093"/>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71979</xdr:rowOff>
    </xdr:from>
    <xdr:to>
      <xdr:col>6</xdr:col>
      <xdr:colOff>561975</xdr:colOff>
      <xdr:row>79</xdr:row>
      <xdr:rowOff>2129</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158356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76264</xdr:rowOff>
    </xdr:from>
    <xdr:to>
      <xdr:col>5</xdr:col>
      <xdr:colOff>409575</xdr:colOff>
      <xdr:row>79</xdr:row>
      <xdr:rowOff>6414</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168991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7" y="135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81087</xdr:rowOff>
    </xdr:from>
    <xdr:to>
      <xdr:col>4</xdr:col>
      <xdr:colOff>206375</xdr:colOff>
      <xdr:row>79</xdr:row>
      <xdr:rowOff>11237</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4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2364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7" y="1354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81457</xdr:rowOff>
    </xdr:from>
    <xdr:to>
      <xdr:col>3</xdr:col>
      <xdr:colOff>3175</xdr:colOff>
      <xdr:row>79</xdr:row>
      <xdr:rowOff>11607</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4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2734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7" y="1354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71193</xdr:rowOff>
    </xdr:from>
    <xdr:to>
      <xdr:col>1</xdr:col>
      <xdr:colOff>485775</xdr:colOff>
      <xdr:row>79</xdr:row>
      <xdr:rowOff>1343</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4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163920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7" y="135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20729</xdr:rowOff>
    </xdr:from>
    <xdr:to>
      <xdr:col>6</xdr:col>
      <xdr:colOff>511175</xdr:colOff>
      <xdr:row>95</xdr:row>
      <xdr:rowOff>26184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308479"/>
          <a:ext cx="838200" cy="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26184</xdr:rowOff>
    </xdr:from>
    <xdr:to>
      <xdr:col>5</xdr:col>
      <xdr:colOff>358775</xdr:colOff>
      <xdr:row>95</xdr:row>
      <xdr:rowOff>160617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313934"/>
          <a:ext cx="889000" cy="1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160617</xdr:rowOff>
    </xdr:from>
    <xdr:to>
      <xdr:col>4</xdr:col>
      <xdr:colOff>155575</xdr:colOff>
      <xdr:row>96</xdr:row>
      <xdr:rowOff>27755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448367"/>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27755</xdr:rowOff>
    </xdr:from>
    <xdr:to>
      <xdr:col>2</xdr:col>
      <xdr:colOff>638175</xdr:colOff>
      <xdr:row>96</xdr:row>
      <xdr:rowOff>76941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486955"/>
          <a:ext cx="8890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141379</xdr:rowOff>
    </xdr:from>
    <xdr:to>
      <xdr:col>6</xdr:col>
      <xdr:colOff>561975</xdr:colOff>
      <xdr:row>95</xdr:row>
      <xdr:rowOff>71529</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625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164256</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1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93,113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146834</xdr:rowOff>
    </xdr:from>
    <xdr:to>
      <xdr:col>5</xdr:col>
      <xdr:colOff>409575</xdr:colOff>
      <xdr:row>95</xdr:row>
      <xdr:rowOff>76984</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626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93511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0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109817</xdr:rowOff>
    </xdr:from>
    <xdr:to>
      <xdr:col>4</xdr:col>
      <xdr:colOff>206375</xdr:colOff>
      <xdr:row>96</xdr:row>
      <xdr:rowOff>39967</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63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56494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1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148405</xdr:rowOff>
    </xdr:from>
    <xdr:to>
      <xdr:col>3</xdr:col>
      <xdr:colOff>3175</xdr:colOff>
      <xdr:row>96</xdr:row>
      <xdr:rowOff>78555</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4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95082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2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26141</xdr:rowOff>
    </xdr:from>
    <xdr:to>
      <xdr:col>1</xdr:col>
      <xdr:colOff>485775</xdr:colOff>
      <xdr:row>96</xdr:row>
      <xdr:rowOff>127741</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4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144268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26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67,183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117079</xdr:rowOff>
    </xdr:from>
    <xdr:to>
      <xdr:col>15</xdr:col>
      <xdr:colOff>180975</xdr:colOff>
      <xdr:row>37</xdr:row>
      <xdr:rowOff>147221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60729"/>
          <a:ext cx="8382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147221</xdr:rowOff>
    </xdr:from>
    <xdr:to>
      <xdr:col>14</xdr:col>
      <xdr:colOff>28575</xdr:colOff>
      <xdr:row>38</xdr:row>
      <xdr:rowOff>1864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490871"/>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1864</xdr:rowOff>
    </xdr:from>
    <xdr:to>
      <xdr:col>12</xdr:col>
      <xdr:colOff>511175</xdr:colOff>
      <xdr:row>38</xdr:row>
      <xdr:rowOff>21305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16964"/>
          <a:ext cx="889000" cy="1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21093</xdr:rowOff>
    </xdr:from>
    <xdr:to>
      <xdr:col>11</xdr:col>
      <xdr:colOff>307975</xdr:colOff>
      <xdr:row>38</xdr:row>
      <xdr:rowOff>21305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36193"/>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66279</xdr:rowOff>
    </xdr:from>
    <xdr:to>
      <xdr:col>15</xdr:col>
      <xdr:colOff>231775</xdr:colOff>
      <xdr:row>37</xdr:row>
      <xdr:rowOff>167878</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4099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44706</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99,427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96421</xdr:rowOff>
    </xdr:from>
    <xdr:to>
      <xdr:col>14</xdr:col>
      <xdr:colOff>79375</xdr:colOff>
      <xdr:row>38</xdr:row>
      <xdr:rowOff>26570</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4400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17698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3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122514</xdr:rowOff>
    </xdr:from>
    <xdr:to>
      <xdr:col>12</xdr:col>
      <xdr:colOff>561975</xdr:colOff>
      <xdr:row>38</xdr:row>
      <xdr:rowOff>52663</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466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43791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141955</xdr:rowOff>
    </xdr:from>
    <xdr:to>
      <xdr:col>11</xdr:col>
      <xdr:colOff>358775</xdr:colOff>
      <xdr:row>38</xdr:row>
      <xdr:rowOff>72105</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4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63232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141743</xdr:rowOff>
    </xdr:from>
    <xdr:to>
      <xdr:col>10</xdr:col>
      <xdr:colOff>155575</xdr:colOff>
      <xdr:row>38</xdr:row>
      <xdr:rowOff>71893</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4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63020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20841</xdr:rowOff>
    </xdr:from>
    <xdr:to>
      <xdr:col>15</xdr:col>
      <xdr:colOff>180975</xdr:colOff>
      <xdr:row>59</xdr:row>
      <xdr:rowOff>22089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36391"/>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97947</xdr:rowOff>
    </xdr:from>
    <xdr:to>
      <xdr:col>14</xdr:col>
      <xdr:colOff>28575</xdr:colOff>
      <xdr:row>59</xdr:row>
      <xdr:rowOff>20841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42047"/>
          <a:ext cx="889000" cy="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97947</xdr:rowOff>
    </xdr:from>
    <xdr:to>
      <xdr:col>12</xdr:col>
      <xdr:colOff>511175</xdr:colOff>
      <xdr:row>59</xdr:row>
      <xdr:rowOff>687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42047"/>
          <a:ext cx="889000" cy="7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687</xdr:rowOff>
    </xdr:from>
    <xdr:to>
      <xdr:col>11</xdr:col>
      <xdr:colOff>307975</xdr:colOff>
      <xdr:row>59</xdr:row>
      <xdr:rowOff>17201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16237"/>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142739</xdr:rowOff>
    </xdr:from>
    <xdr:to>
      <xdr:col>15</xdr:col>
      <xdr:colOff>231775</xdr:colOff>
      <xdr:row>59</xdr:row>
      <xdr:rowOff>72889</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10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57666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1000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141491</xdr:rowOff>
    </xdr:from>
    <xdr:to>
      <xdr:col>14</xdr:col>
      <xdr:colOff>79375</xdr:colOff>
      <xdr:row>59</xdr:row>
      <xdr:rowOff>71641</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100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62768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47147</xdr:rowOff>
    </xdr:from>
    <xdr:to>
      <xdr:col>12</xdr:col>
      <xdr:colOff>561975</xdr:colOff>
      <xdr:row>58</xdr:row>
      <xdr:rowOff>148747</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99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165274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4" y="976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121337</xdr:rowOff>
    </xdr:from>
    <xdr:to>
      <xdr:col>11</xdr:col>
      <xdr:colOff>358775</xdr:colOff>
      <xdr:row>59</xdr:row>
      <xdr:rowOff>51487</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100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42614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1015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137851</xdr:rowOff>
    </xdr:from>
    <xdr:to>
      <xdr:col>10</xdr:col>
      <xdr:colOff>155575</xdr:colOff>
      <xdr:row>59</xdr:row>
      <xdr:rowOff>68001</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100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59128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7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139298</xdr:rowOff>
    </xdr:from>
    <xdr:to>
      <xdr:col>15</xdr:col>
      <xdr:colOff>180975</xdr:colOff>
      <xdr:row>78</xdr:row>
      <xdr:rowOff>139314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12398"/>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12979</xdr:rowOff>
    </xdr:from>
    <xdr:to>
      <xdr:col>14</xdr:col>
      <xdr:colOff>28575</xdr:colOff>
      <xdr:row>78</xdr:row>
      <xdr:rowOff>139314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86079"/>
          <a:ext cx="889000" cy="1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88498</xdr:rowOff>
    </xdr:from>
    <xdr:to>
      <xdr:col>15</xdr:col>
      <xdr:colOff>231775</xdr:colOff>
      <xdr:row>79</xdr:row>
      <xdr:rowOff>18648</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12596</xdr:rowOff>
    </xdr:from>
    <xdr:ext cx="378565"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38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88514</xdr:rowOff>
    </xdr:from>
    <xdr:to>
      <xdr:col>14</xdr:col>
      <xdr:colOff>79375</xdr:colOff>
      <xdr:row>79</xdr:row>
      <xdr:rowOff>18664</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4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9791</xdr:rowOff>
    </xdr:from>
    <xdr:ext cx="378565"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50017" y="1355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133629</xdr:rowOff>
    </xdr:from>
    <xdr:to>
      <xdr:col>12</xdr:col>
      <xdr:colOff>561975</xdr:colOff>
      <xdr:row>78</xdr:row>
      <xdr:rowOff>63779</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3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80306</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4" y="1311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19661</xdr:rowOff>
    </xdr:from>
    <xdr:to>
      <xdr:col>15</xdr:col>
      <xdr:colOff>180975</xdr:colOff>
      <xdr:row>99</xdr:row>
      <xdr:rowOff>21963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9639300" y="16993211"/>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21963</xdr:rowOff>
    </xdr:from>
    <xdr:to>
      <xdr:col>14</xdr:col>
      <xdr:colOff>28575</xdr:colOff>
      <xdr:row>99</xdr:row>
      <xdr:rowOff>27067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8750300" y="16995513"/>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140311</xdr:rowOff>
    </xdr:from>
    <xdr:to>
      <xdr:col>15</xdr:col>
      <xdr:colOff>231775</xdr:colOff>
      <xdr:row>99</xdr:row>
      <xdr:rowOff>70461</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9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55238</xdr:rowOff>
    </xdr:from>
    <xdr:ext cx="534377"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142613</xdr:rowOff>
    </xdr:from>
    <xdr:to>
      <xdr:col>14</xdr:col>
      <xdr:colOff>79375</xdr:colOff>
      <xdr:row>99</xdr:row>
      <xdr:rowOff>72763</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94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63890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70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147717</xdr:rowOff>
    </xdr:from>
    <xdr:to>
      <xdr:col>12</xdr:col>
      <xdr:colOff>561975</xdr:colOff>
      <xdr:row>99</xdr:row>
      <xdr:rowOff>77867</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9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68994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704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12443</xdr:rowOff>
    </xdr:from>
    <xdr:to>
      <xdr:col>23</xdr:col>
      <xdr:colOff>517525</xdr:colOff>
      <xdr:row>79</xdr:row>
      <xdr:rowOff>13319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556993"/>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12083</xdr:rowOff>
    </xdr:from>
    <xdr:to>
      <xdr:col>22</xdr:col>
      <xdr:colOff>365125</xdr:colOff>
      <xdr:row>79</xdr:row>
      <xdr:rowOff>13319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556633"/>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10928</xdr:rowOff>
    </xdr:from>
    <xdr:to>
      <xdr:col>21</xdr:col>
      <xdr:colOff>161925</xdr:colOff>
      <xdr:row>79</xdr:row>
      <xdr:rowOff>12083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555478"/>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10001</xdr:rowOff>
    </xdr:from>
    <xdr:to>
      <xdr:col>19</xdr:col>
      <xdr:colOff>644525</xdr:colOff>
      <xdr:row>79</xdr:row>
      <xdr:rowOff>10928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554551"/>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133093</xdr:rowOff>
    </xdr:from>
    <xdr:to>
      <xdr:col>23</xdr:col>
      <xdr:colOff>568325</xdr:colOff>
      <xdr:row>79</xdr:row>
      <xdr:rowOff>63243</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5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48020</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4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133969</xdr:rowOff>
    </xdr:from>
    <xdr:to>
      <xdr:col>22</xdr:col>
      <xdr:colOff>415925</xdr:colOff>
      <xdr:row>79</xdr:row>
      <xdr:rowOff>64119</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5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55246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59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132733</xdr:rowOff>
    </xdr:from>
    <xdr:to>
      <xdr:col>21</xdr:col>
      <xdr:colOff>212725</xdr:colOff>
      <xdr:row>79</xdr:row>
      <xdr:rowOff>62883</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5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54010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5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131578</xdr:rowOff>
    </xdr:from>
    <xdr:to>
      <xdr:col>20</xdr:col>
      <xdr:colOff>9525</xdr:colOff>
      <xdr:row>79</xdr:row>
      <xdr:rowOff>61728</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5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52855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5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130651</xdr:rowOff>
    </xdr:from>
    <xdr:to>
      <xdr:col>18</xdr:col>
      <xdr:colOff>492125</xdr:colOff>
      <xdr:row>79</xdr:row>
      <xdr:rowOff>60801</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5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51928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59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8350</xdr:rowOff>
    </xdr:from>
    <xdr:to>
      <xdr:col>23</xdr:col>
      <xdr:colOff>517525</xdr:colOff>
      <xdr:row>99</xdr:row>
      <xdr:rowOff>29408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981900"/>
          <a:ext cx="8382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8350</xdr:rowOff>
    </xdr:from>
    <xdr:to>
      <xdr:col>22</xdr:col>
      <xdr:colOff>365125</xdr:colOff>
      <xdr:row>99</xdr:row>
      <xdr:rowOff>19630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81900"/>
          <a:ext cx="889000" cy="1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150830</xdr:rowOff>
    </xdr:from>
    <xdr:to>
      <xdr:col>21</xdr:col>
      <xdr:colOff>161925</xdr:colOff>
      <xdr:row>99</xdr:row>
      <xdr:rowOff>19630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52930"/>
          <a:ext cx="889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142735</xdr:rowOff>
    </xdr:from>
    <xdr:to>
      <xdr:col>19</xdr:col>
      <xdr:colOff>644525</xdr:colOff>
      <xdr:row>98</xdr:row>
      <xdr:rowOff>150830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944835"/>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150058</xdr:rowOff>
    </xdr:from>
    <xdr:to>
      <xdr:col>23</xdr:col>
      <xdr:colOff>568325</xdr:colOff>
      <xdr:row>99</xdr:row>
      <xdr:rowOff>80208</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9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64985</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129000</xdr:rowOff>
    </xdr:from>
    <xdr:to>
      <xdr:col>22</xdr:col>
      <xdr:colOff>415925</xdr:colOff>
      <xdr:row>99</xdr:row>
      <xdr:rowOff>59150</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9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50277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140280</xdr:rowOff>
    </xdr:from>
    <xdr:to>
      <xdr:col>21</xdr:col>
      <xdr:colOff>212725</xdr:colOff>
      <xdr:row>99</xdr:row>
      <xdr:rowOff>70430</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9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61557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100030</xdr:rowOff>
    </xdr:from>
    <xdr:to>
      <xdr:col>20</xdr:col>
      <xdr:colOff>9525</xdr:colOff>
      <xdr:row>99</xdr:row>
      <xdr:rowOff>30180</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9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21307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91935</xdr:rowOff>
    </xdr:from>
    <xdr:to>
      <xdr:col>18</xdr:col>
      <xdr:colOff>492125</xdr:colOff>
      <xdr:row>99</xdr:row>
      <xdr:rowOff>22085</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8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13212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8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139563</xdr:rowOff>
    </xdr:from>
    <xdr:to>
      <xdr:col>29</xdr:col>
      <xdr:colOff>517525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9545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100152</xdr:rowOff>
    </xdr:from>
    <xdr:to>
      <xdr:col>28</xdr:col>
      <xdr:colOff>314325</xdr:colOff>
      <xdr:row>38</xdr:row>
      <xdr:rowOff>139563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6615252"/>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88763</xdr:rowOff>
    </xdr:from>
    <xdr:to>
      <xdr:col>28</xdr:col>
      <xdr:colOff>365125</xdr:colOff>
      <xdr:row>39</xdr:row>
      <xdr:rowOff>18913</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10040</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420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49352</xdr:rowOff>
    </xdr:from>
    <xdr:to>
      <xdr:col>27</xdr:col>
      <xdr:colOff>161925</xdr:colOff>
      <xdr:row>38</xdr:row>
      <xdr:rowOff>150952</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8605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142079</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37,246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40259</xdr:rowOff>
    </xdr:from>
    <xdr:to>
      <xdr:col>32</xdr:col>
      <xdr:colOff>187325</xdr:colOff>
      <xdr:row>59</xdr:row>
      <xdr:rowOff>41040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155809"/>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41040</xdr:rowOff>
    </xdr:from>
    <xdr:to>
      <xdr:col>31</xdr:col>
      <xdr:colOff>34925</xdr:colOff>
      <xdr:row>59</xdr:row>
      <xdr:rowOff>42053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156590"/>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42053</xdr:rowOff>
    </xdr:from>
    <xdr:to>
      <xdr:col>29</xdr:col>
      <xdr:colOff>517525</xdr:colOff>
      <xdr:row>59</xdr:row>
      <xdr:rowOff>43169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157603"/>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41295</xdr:rowOff>
    </xdr:from>
    <xdr:to>
      <xdr:col>28</xdr:col>
      <xdr:colOff>314325</xdr:colOff>
      <xdr:row>59</xdr:row>
      <xdr:rowOff>43169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15684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160909</xdr:rowOff>
    </xdr:from>
    <xdr:to>
      <xdr:col>32</xdr:col>
      <xdr:colOff>238125</xdr:colOff>
      <xdr:row>59</xdr:row>
      <xdr:rowOff>91059</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21107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04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161690</xdr:rowOff>
    </xdr:from>
    <xdr:to>
      <xdr:col>31</xdr:col>
      <xdr:colOff>85725</xdr:colOff>
      <xdr:row>59</xdr:row>
      <xdr:rowOff>91840</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1272500" y="101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82967</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4017" y="10198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162703</xdr:rowOff>
    </xdr:from>
    <xdr:to>
      <xdr:col>29</xdr:col>
      <xdr:colOff>568325</xdr:colOff>
      <xdr:row>59</xdr:row>
      <xdr:rowOff>92853</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0383500" y="101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83980</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5017" y="1019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163819</xdr:rowOff>
    </xdr:from>
    <xdr:to>
      <xdr:col>28</xdr:col>
      <xdr:colOff>365125</xdr:colOff>
      <xdr:row>59</xdr:row>
      <xdr:rowOff>93969</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9494500" y="101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85096</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6017" y="1020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161945</xdr:rowOff>
    </xdr:from>
    <xdr:to>
      <xdr:col>27</xdr:col>
      <xdr:colOff>161925</xdr:colOff>
      <xdr:row>59</xdr:row>
      <xdr:rowOff>92095</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8605500" y="101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83222</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7017" y="1019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162382</xdr:rowOff>
    </xdr:from>
    <xdr:to>
      <xdr:col>32</xdr:col>
      <xdr:colOff>187325</xdr:colOff>
      <xdr:row>78</xdr:row>
      <xdr:rowOff>17591</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3364032"/>
          <a:ext cx="838200" cy="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162382</xdr:rowOff>
    </xdr:from>
    <xdr:to>
      <xdr:col>31</xdr:col>
      <xdr:colOff>34925</xdr:colOff>
      <xdr:row>78</xdr:row>
      <xdr:rowOff>9387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364032"/>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160731</xdr:rowOff>
    </xdr:from>
    <xdr:to>
      <xdr:col>29</xdr:col>
      <xdr:colOff>517525</xdr:colOff>
      <xdr:row>78</xdr:row>
      <xdr:rowOff>9387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3362381"/>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160731</xdr:rowOff>
    </xdr:from>
    <xdr:to>
      <xdr:col>28</xdr:col>
      <xdr:colOff>314325</xdr:colOff>
      <xdr:row>77</xdr:row>
      <xdr:rowOff>162782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362381"/>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138241</xdr:rowOff>
    </xdr:from>
    <xdr:to>
      <xdr:col>32</xdr:col>
      <xdr:colOff>238125</xdr:colOff>
      <xdr:row>78</xdr:row>
      <xdr:rowOff>68391</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3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53168</xdr:rowOff>
    </xdr:from>
    <xdr:ext cx="534377"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25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53,416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111582</xdr:rowOff>
    </xdr:from>
    <xdr:to>
      <xdr:col>31</xdr:col>
      <xdr:colOff>85725</xdr:colOff>
      <xdr:row>78</xdr:row>
      <xdr:rowOff>41732</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3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32859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4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130037</xdr:rowOff>
    </xdr:from>
    <xdr:to>
      <xdr:col>29</xdr:col>
      <xdr:colOff>568325</xdr:colOff>
      <xdr:row>78</xdr:row>
      <xdr:rowOff>60187</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51314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42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109931</xdr:rowOff>
    </xdr:from>
    <xdr:to>
      <xdr:col>28</xdr:col>
      <xdr:colOff>365125</xdr:colOff>
      <xdr:row>78</xdr:row>
      <xdr:rowOff>40081</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31208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4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111982</xdr:rowOff>
    </xdr:from>
    <xdr:to>
      <xdr:col>27</xdr:col>
      <xdr:colOff>161925</xdr:colOff>
      <xdr:row>78</xdr:row>
      <xdr:rowOff>42132</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3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33259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4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人件費については、近年ほぼ横ばいであったが、平成</a:t>
          </a:r>
          <a:r>
            <a:rPr kumimoji="1" lang="en-US" altLang="ja-JP" sz="1300">
              <a:latin typeface="ＭＳ Ｐゴシック"/>
            </a:rPr>
            <a:t>28</a:t>
          </a:r>
          <a:r>
            <a:rPr kumimoji="1" lang="ja-JP" altLang="en-US" sz="1300">
              <a:latin typeface="ＭＳ Ｐゴシック"/>
            </a:rPr>
            <a:t>年度は</a:t>
          </a:r>
          <a:r>
            <a:rPr kumimoji="1" lang="ja-JP" altLang="en-US" sz="1300">
              <a:solidFill>
                <a:sysClr val="windowText" lastClr="000000"/>
              </a:solidFill>
              <a:latin typeface="ＭＳ Ｐゴシック"/>
            </a:rPr>
            <a:t>退職・新規採用職員数減の影響により</a:t>
          </a:r>
          <a:r>
            <a:rPr kumimoji="1" lang="ja-JP" altLang="en-US" sz="1300">
              <a:latin typeface="ＭＳ Ｐゴシック"/>
            </a:rPr>
            <a:t>減少した。物件費については、全国平均・県平均よりも高く、平成</a:t>
          </a:r>
          <a:r>
            <a:rPr kumimoji="1" lang="en-US" altLang="ja-JP" sz="1300">
              <a:latin typeface="ＭＳ Ｐゴシック"/>
            </a:rPr>
            <a:t>28</a:t>
          </a:r>
          <a:r>
            <a:rPr kumimoji="1" lang="ja-JP" altLang="en-US" sz="1300">
              <a:latin typeface="ＭＳ Ｐゴシック"/>
            </a:rPr>
            <a:t>年度は前年度比で</a:t>
          </a:r>
          <a:r>
            <a:rPr kumimoji="1" lang="en-US" altLang="ja-JP" sz="1300">
              <a:solidFill>
                <a:sysClr val="windowText" lastClr="000000"/>
              </a:solidFill>
              <a:latin typeface="ＭＳ Ｐゴシック"/>
            </a:rPr>
            <a:t>5,756</a:t>
          </a:r>
          <a:r>
            <a:rPr kumimoji="1" lang="ja-JP" altLang="en-US" sz="1300">
              <a:solidFill>
                <a:sysClr val="windowText" lastClr="000000"/>
              </a:solidFill>
              <a:latin typeface="ＭＳ Ｐゴシック"/>
            </a:rPr>
            <a:t>円</a:t>
          </a:r>
          <a:r>
            <a:rPr kumimoji="1" lang="ja-JP" altLang="en-US" sz="1300">
              <a:latin typeface="ＭＳ Ｐゴシック"/>
            </a:rPr>
            <a:t>上昇した。維持補修費は前年度比で</a:t>
          </a:r>
          <a:r>
            <a:rPr kumimoji="1" lang="en-US" altLang="ja-JP" sz="1300">
              <a:solidFill>
                <a:sysClr val="windowText" lastClr="000000"/>
              </a:solidFill>
              <a:latin typeface="ＭＳ Ｐゴシック"/>
            </a:rPr>
            <a:t>937</a:t>
          </a:r>
          <a:r>
            <a:rPr kumimoji="1" lang="ja-JP" altLang="en-US" sz="1300">
              <a:solidFill>
                <a:sysClr val="windowText" lastClr="000000"/>
              </a:solidFill>
              <a:latin typeface="ＭＳ Ｐゴシック"/>
            </a:rPr>
            <a:t>円</a:t>
          </a:r>
          <a:r>
            <a:rPr kumimoji="1" lang="ja-JP" altLang="en-US" sz="1300">
              <a:latin typeface="ＭＳ Ｐゴシック"/>
            </a:rPr>
            <a:t>上昇したものの、依然として全国・県平均を下回っている。扶助費については、前年とほぼ横ばいであり、平成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年度の上昇は、特定教育・保育施設等給付費によるものが大きく影響していると考えられる。平成</a:t>
          </a:r>
          <a:r>
            <a:rPr kumimoji="1" lang="en-US" altLang="ja-JP" sz="1300">
              <a:latin typeface="ＭＳ Ｐゴシック"/>
            </a:rPr>
            <a:t>28</a:t>
          </a:r>
          <a:r>
            <a:rPr kumimoji="1" lang="ja-JP" altLang="en-US" sz="1300">
              <a:latin typeface="ＭＳ Ｐゴシック"/>
            </a:rPr>
            <a:t>年度は前年度比で</a:t>
          </a:r>
          <a:r>
            <a:rPr kumimoji="1" lang="en-US" altLang="ja-JP" sz="1300">
              <a:solidFill>
                <a:sysClr val="windowText" lastClr="000000"/>
              </a:solidFill>
              <a:latin typeface="ＭＳ Ｐゴシック"/>
            </a:rPr>
            <a:t>716</a:t>
          </a:r>
          <a:r>
            <a:rPr kumimoji="1" lang="ja-JP" altLang="en-US" sz="1300">
              <a:solidFill>
                <a:sysClr val="windowText" lastClr="000000"/>
              </a:solidFill>
              <a:latin typeface="ＭＳ Ｐゴシック"/>
            </a:rPr>
            <a:t>円</a:t>
          </a:r>
          <a:r>
            <a:rPr kumimoji="1" lang="ja-JP" altLang="en-US" sz="1300">
              <a:latin typeface="ＭＳ Ｐゴシック"/>
            </a:rPr>
            <a:t>増加した。</a:t>
          </a:r>
          <a:r>
            <a:rPr kumimoji="1" lang="ja-JP" altLang="en-US" sz="1300">
              <a:solidFill>
                <a:sysClr val="windowText" lastClr="000000"/>
              </a:solidFill>
              <a:latin typeface="ＭＳ Ｐゴシック"/>
            </a:rPr>
            <a:t>補助費については、</a:t>
          </a:r>
          <a:r>
            <a:rPr kumimoji="1" lang="en-US" altLang="ja-JP" sz="1300">
              <a:solidFill>
                <a:sysClr val="windowText" lastClr="000000"/>
              </a:solidFill>
              <a:latin typeface="ＭＳ Ｐゴシック"/>
            </a:rPr>
            <a:t>H25</a:t>
          </a:r>
          <a:r>
            <a:rPr kumimoji="1" lang="ja-JP" altLang="en-US" sz="1300">
              <a:solidFill>
                <a:sysClr val="windowText" lastClr="000000"/>
              </a:solidFill>
              <a:latin typeface="ＭＳ Ｐゴシック"/>
            </a:rPr>
            <a:t>年度以降増加傾向にあるが、これは大手製紙工場への補助及びうなばら荘への赤字補填の補助が増加したことが要因となっていると考えられる。</a:t>
          </a:r>
          <a:r>
            <a:rPr kumimoji="1" lang="ja-JP" altLang="en-US" sz="1300">
              <a:latin typeface="ＭＳ Ｐゴシック"/>
            </a:rPr>
            <a:t>普通建設事業費は、前年度比で下がったものの、更新整備にかかるものは</a:t>
          </a:r>
          <a:r>
            <a:rPr kumimoji="1" lang="en-US" altLang="ja-JP" sz="1300">
              <a:solidFill>
                <a:sysClr val="windowText" lastClr="000000"/>
              </a:solidFill>
              <a:latin typeface="ＭＳ Ｐゴシック"/>
            </a:rPr>
            <a:t>3,021</a:t>
          </a:r>
          <a:r>
            <a:rPr kumimoji="1" lang="ja-JP" altLang="en-US" sz="1300">
              <a:solidFill>
                <a:sysClr val="windowText" lastClr="000000"/>
              </a:solidFill>
              <a:latin typeface="ＭＳ Ｐゴシック"/>
            </a:rPr>
            <a:t>円</a:t>
          </a:r>
          <a:r>
            <a:rPr kumimoji="1" lang="ja-JP" altLang="en-US" sz="1300">
              <a:latin typeface="ＭＳ Ｐゴシック"/>
            </a:rPr>
            <a:t>上昇した。公債費は、ほぼ前年並みだが、小学校大規模改造の起債償還等今後の増加が見込まれる。積立金は、ふるさと納税寄付額の減により、積立額も減少している。繰出金は、特別会計への繰出額の減により、</a:t>
          </a:r>
          <a:r>
            <a:rPr kumimoji="1" lang="en-US" altLang="ja-JP" sz="1300">
              <a:solidFill>
                <a:sysClr val="windowText" lastClr="000000"/>
              </a:solidFill>
              <a:latin typeface="ＭＳ Ｐゴシック"/>
            </a:rPr>
            <a:t>11,662</a:t>
          </a:r>
          <a:r>
            <a:rPr kumimoji="1" lang="ja-JP" altLang="en-US" sz="1300">
              <a:solidFill>
                <a:sysClr val="windowText" lastClr="000000"/>
              </a:solidFill>
              <a:latin typeface="ＭＳ Ｐゴシック"/>
            </a:rPr>
            <a:t>円</a:t>
          </a:r>
          <a:r>
            <a:rPr kumimoji="1" lang="ja-JP" altLang="en-US" sz="1300">
              <a:latin typeface="ＭＳ Ｐゴシック"/>
            </a:rPr>
            <a:t>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鳥取県日吉津村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3,514
3,485
4.20
2,170,438
2,142,319
13,284
1,351,026
2,118,129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140424</xdr:rowOff>
    </xdr:from>
    <xdr:to>
      <xdr:col>6</xdr:col>
      <xdr:colOff>511175</xdr:colOff>
      <xdr:row>37</xdr:row>
      <xdr:rowOff>164732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84074"/>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140424</xdr:rowOff>
    </xdr:from>
    <xdr:to>
      <xdr:col>5</xdr:col>
      <xdr:colOff>358775</xdr:colOff>
      <xdr:row>37</xdr:row>
      <xdr:rowOff>153835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84074"/>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153569</xdr:rowOff>
    </xdr:from>
    <xdr:to>
      <xdr:col>4</xdr:col>
      <xdr:colOff>155575</xdr:colOff>
      <xdr:row>37</xdr:row>
      <xdr:rowOff>153835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721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147981</xdr:rowOff>
    </xdr:from>
    <xdr:to>
      <xdr:col>2</xdr:col>
      <xdr:colOff>638175</xdr:colOff>
      <xdr:row>37</xdr:row>
      <xdr:rowOff>153569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1631"/>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113932</xdr:rowOff>
    </xdr:from>
    <xdr:to>
      <xdr:col>6</xdr:col>
      <xdr:colOff>561975</xdr:colOff>
      <xdr:row>38</xdr:row>
      <xdr:rowOff>44082</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89624</xdr:rowOff>
    </xdr:from>
    <xdr:to>
      <xdr:col>5</xdr:col>
      <xdr:colOff>409575</xdr:colOff>
      <xdr:row>38</xdr:row>
      <xdr:rowOff>19774</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4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10901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103035</xdr:rowOff>
    </xdr:from>
    <xdr:to>
      <xdr:col>4</xdr:col>
      <xdr:colOff>206375</xdr:colOff>
      <xdr:row>38</xdr:row>
      <xdr:rowOff>33186</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4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24312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102769</xdr:rowOff>
    </xdr:from>
    <xdr:to>
      <xdr:col>3</xdr:col>
      <xdr:colOff>3175</xdr:colOff>
      <xdr:row>38</xdr:row>
      <xdr:rowOff>32919</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4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24045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97181</xdr:rowOff>
    </xdr:from>
    <xdr:to>
      <xdr:col>1</xdr:col>
      <xdr:colOff>485775</xdr:colOff>
      <xdr:row>38</xdr:row>
      <xdr:rowOff>27330</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4408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18457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50099</xdr:rowOff>
    </xdr:from>
    <xdr:to>
      <xdr:col>6</xdr:col>
      <xdr:colOff>511175</xdr:colOff>
      <xdr:row>59</xdr:row>
      <xdr:rowOff>55257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165649"/>
          <a:ext cx="8382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50099</xdr:rowOff>
    </xdr:from>
    <xdr:to>
      <xdr:col>5</xdr:col>
      <xdr:colOff>358775</xdr:colOff>
      <xdr:row>59</xdr:row>
      <xdr:rowOff>60696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65649"/>
          <a:ext cx="889000" cy="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53055</xdr:rowOff>
    </xdr:from>
    <xdr:to>
      <xdr:col>4</xdr:col>
      <xdr:colOff>155575</xdr:colOff>
      <xdr:row>59</xdr:row>
      <xdr:rowOff>60696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68605"/>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52212</xdr:rowOff>
    </xdr:from>
    <xdr:to>
      <xdr:col>2</xdr:col>
      <xdr:colOff>638175</xdr:colOff>
      <xdr:row>59</xdr:row>
      <xdr:rowOff>53055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67762"/>
          <a:ext cx="8890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4457</xdr:rowOff>
    </xdr:from>
    <xdr:to>
      <xdr:col>6</xdr:col>
      <xdr:colOff>561975</xdr:colOff>
      <xdr:row>59</xdr:row>
      <xdr:rowOff>106057</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1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90834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3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133,575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170749</xdr:rowOff>
    </xdr:from>
    <xdr:to>
      <xdr:col>5</xdr:col>
      <xdr:colOff>409575</xdr:colOff>
      <xdr:row>59</xdr:row>
      <xdr:rowOff>100899</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1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92026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20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149,369</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9896</xdr:rowOff>
    </xdr:from>
    <xdr:to>
      <xdr:col>4</xdr:col>
      <xdr:colOff>206375</xdr:colOff>
      <xdr:row>59</xdr:row>
      <xdr:rowOff>111496</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1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102623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21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116,921</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2255</xdr:rowOff>
    </xdr:from>
    <xdr:to>
      <xdr:col>3</xdr:col>
      <xdr:colOff>3175</xdr:colOff>
      <xdr:row>59</xdr:row>
      <xdr:rowOff>103855</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1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94982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1021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140,317</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1412</xdr:rowOff>
    </xdr:from>
    <xdr:to>
      <xdr:col>1</xdr:col>
      <xdr:colOff>485775</xdr:colOff>
      <xdr:row>59</xdr:row>
      <xdr:rowOff>103012</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1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94139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20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176,345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119765</xdr:rowOff>
    </xdr:from>
    <xdr:to>
      <xdr:col>6</xdr:col>
      <xdr:colOff>511175</xdr:colOff>
      <xdr:row>78</xdr:row>
      <xdr:rowOff>121019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492865"/>
          <a:ext cx="8382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119765</xdr:rowOff>
    </xdr:from>
    <xdr:to>
      <xdr:col>5</xdr:col>
      <xdr:colOff>358775</xdr:colOff>
      <xdr:row>78</xdr:row>
      <xdr:rowOff>135251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92865"/>
          <a:ext cx="8890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135251</xdr:rowOff>
    </xdr:from>
    <xdr:to>
      <xdr:col>4</xdr:col>
      <xdr:colOff>155575</xdr:colOff>
      <xdr:row>78</xdr:row>
      <xdr:rowOff>146988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08351"/>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119349</xdr:rowOff>
    </xdr:from>
    <xdr:to>
      <xdr:col>2</xdr:col>
      <xdr:colOff>638175</xdr:colOff>
      <xdr:row>78</xdr:row>
      <xdr:rowOff>146988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92449"/>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70219</xdr:rowOff>
    </xdr:from>
    <xdr:to>
      <xdr:col>6</xdr:col>
      <xdr:colOff>561975</xdr:colOff>
      <xdr:row>79</xdr:row>
      <xdr:rowOff>369</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4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68965</xdr:rowOff>
    </xdr:from>
    <xdr:to>
      <xdr:col>5</xdr:col>
      <xdr:colOff>409575</xdr:colOff>
      <xdr:row>78</xdr:row>
      <xdr:rowOff>170565</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4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161692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53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84451</xdr:rowOff>
    </xdr:from>
    <xdr:to>
      <xdr:col>4</xdr:col>
      <xdr:colOff>206375</xdr:colOff>
      <xdr:row>79</xdr:row>
      <xdr:rowOff>14601</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4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5728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55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96188</xdr:rowOff>
    </xdr:from>
    <xdr:to>
      <xdr:col>3</xdr:col>
      <xdr:colOff>3175</xdr:colOff>
      <xdr:row>79</xdr:row>
      <xdr:rowOff>26338</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4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17465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56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68549</xdr:rowOff>
    </xdr:from>
    <xdr:to>
      <xdr:col>1</xdr:col>
      <xdr:colOff>485775</xdr:colOff>
      <xdr:row>78</xdr:row>
      <xdr:rowOff>170149</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4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15226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21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36,044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126975</xdr:rowOff>
    </xdr:from>
    <xdr:to>
      <xdr:col>6</xdr:col>
      <xdr:colOff>511175</xdr:colOff>
      <xdr:row>98</xdr:row>
      <xdr:rowOff>127822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29075"/>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127822</xdr:rowOff>
    </xdr:from>
    <xdr:to>
      <xdr:col>5</xdr:col>
      <xdr:colOff>358775</xdr:colOff>
      <xdr:row>98</xdr:row>
      <xdr:rowOff>128095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29922"/>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128095</xdr:rowOff>
    </xdr:from>
    <xdr:to>
      <xdr:col>4</xdr:col>
      <xdr:colOff>155575</xdr:colOff>
      <xdr:row>98</xdr:row>
      <xdr:rowOff>132023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30195"/>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130442</xdr:rowOff>
    </xdr:from>
    <xdr:to>
      <xdr:col>2</xdr:col>
      <xdr:colOff>638175</xdr:colOff>
      <xdr:row>98</xdr:row>
      <xdr:rowOff>132023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32542"/>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76175</xdr:rowOff>
    </xdr:from>
    <xdr:to>
      <xdr:col>6</xdr:col>
      <xdr:colOff>561975</xdr:colOff>
      <xdr:row>99</xdr:row>
      <xdr:rowOff>6325</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162552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77022</xdr:rowOff>
    </xdr:from>
    <xdr:to>
      <xdr:col>5</xdr:col>
      <xdr:colOff>409575</xdr:colOff>
      <xdr:row>99</xdr:row>
      <xdr:rowOff>7172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8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169749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7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77295</xdr:rowOff>
    </xdr:from>
    <xdr:to>
      <xdr:col>4</xdr:col>
      <xdr:colOff>206375</xdr:colOff>
      <xdr:row>99</xdr:row>
      <xdr:rowOff>7445</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8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170022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81223</xdr:rowOff>
    </xdr:from>
    <xdr:to>
      <xdr:col>3</xdr:col>
      <xdr:colOff>3175</xdr:colOff>
      <xdr:row>99</xdr:row>
      <xdr:rowOff>11373</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8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2500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79642</xdr:rowOff>
    </xdr:from>
    <xdr:to>
      <xdr:col>1</xdr:col>
      <xdr:colOff>485775</xdr:colOff>
      <xdr:row>99</xdr:row>
      <xdr:rowOff>9792</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8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919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15231</xdr:rowOff>
    </xdr:from>
    <xdr:to>
      <xdr:col>15</xdr:col>
      <xdr:colOff>180975</xdr:colOff>
      <xdr:row>59</xdr:row>
      <xdr:rowOff>20520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130781"/>
          <a:ext cx="8382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19889</xdr:rowOff>
    </xdr:from>
    <xdr:to>
      <xdr:col>14</xdr:col>
      <xdr:colOff>28575</xdr:colOff>
      <xdr:row>59</xdr:row>
      <xdr:rowOff>20520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13543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19889</xdr:rowOff>
    </xdr:from>
    <xdr:to>
      <xdr:col>12</xdr:col>
      <xdr:colOff>511175</xdr:colOff>
      <xdr:row>59</xdr:row>
      <xdr:rowOff>26185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135439"/>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22806</xdr:rowOff>
    </xdr:from>
    <xdr:to>
      <xdr:col>11</xdr:col>
      <xdr:colOff>307975</xdr:colOff>
      <xdr:row>59</xdr:row>
      <xdr:rowOff>26185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13835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135881</xdr:rowOff>
    </xdr:from>
    <xdr:to>
      <xdr:col>15</xdr:col>
      <xdr:colOff>231775</xdr:colOff>
      <xdr:row>59</xdr:row>
      <xdr:rowOff>66031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100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50808</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9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141170</xdr:rowOff>
    </xdr:from>
    <xdr:to>
      <xdr:col>14</xdr:col>
      <xdr:colOff>79375</xdr:colOff>
      <xdr:row>59</xdr:row>
      <xdr:rowOff>71320</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100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62447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1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140539</xdr:rowOff>
    </xdr:from>
    <xdr:to>
      <xdr:col>12</xdr:col>
      <xdr:colOff>561975</xdr:colOff>
      <xdr:row>59</xdr:row>
      <xdr:rowOff>70689</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100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61816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1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146835</xdr:rowOff>
    </xdr:from>
    <xdr:to>
      <xdr:col>11</xdr:col>
      <xdr:colOff>358775</xdr:colOff>
      <xdr:row>59</xdr:row>
      <xdr:rowOff>76985</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100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68112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7" y="1018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143456</xdr:rowOff>
    </xdr:from>
    <xdr:to>
      <xdr:col>10</xdr:col>
      <xdr:colOff>155575</xdr:colOff>
      <xdr:row>59</xdr:row>
      <xdr:rowOff>73606</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100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64733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18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33193</xdr:rowOff>
    </xdr:from>
    <xdr:to>
      <xdr:col>15</xdr:col>
      <xdr:colOff>180975</xdr:colOff>
      <xdr:row>79</xdr:row>
      <xdr:rowOff>42069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577743"/>
          <a:ext cx="83820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33193</xdr:rowOff>
    </xdr:from>
    <xdr:to>
      <xdr:col>14</xdr:col>
      <xdr:colOff>28575</xdr:colOff>
      <xdr:row>79</xdr:row>
      <xdr:rowOff>43103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577743"/>
          <a:ext cx="889000" cy="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43103</xdr:rowOff>
    </xdr:from>
    <xdr:to>
      <xdr:col>12</xdr:col>
      <xdr:colOff>511175</xdr:colOff>
      <xdr:row>79</xdr:row>
      <xdr:rowOff>43252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87653"/>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41983</xdr:rowOff>
    </xdr:from>
    <xdr:to>
      <xdr:col>11</xdr:col>
      <xdr:colOff>307975</xdr:colOff>
      <xdr:row>79</xdr:row>
      <xdr:rowOff>43252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586533"/>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162719</xdr:rowOff>
    </xdr:from>
    <xdr:to>
      <xdr:col>15</xdr:col>
      <xdr:colOff>231775</xdr:colOff>
      <xdr:row>79</xdr:row>
      <xdr:rowOff>92869</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5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77646</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4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153843</xdr:rowOff>
    </xdr:from>
    <xdr:to>
      <xdr:col>14</xdr:col>
      <xdr:colOff>79375</xdr:colOff>
      <xdr:row>79</xdr:row>
      <xdr:rowOff>83993</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5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75120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7" y="136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163753</xdr:rowOff>
    </xdr:from>
    <xdr:to>
      <xdr:col>12</xdr:col>
      <xdr:colOff>561975</xdr:colOff>
      <xdr:row>79</xdr:row>
      <xdr:rowOff>93903</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5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85030</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61017" y="13629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163902</xdr:rowOff>
    </xdr:from>
    <xdr:to>
      <xdr:col>11</xdr:col>
      <xdr:colOff>358775</xdr:colOff>
      <xdr:row>79</xdr:row>
      <xdr:rowOff>94052</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5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85179</xdr:rowOff>
    </xdr:from>
    <xdr:ext cx="378565"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72017" y="1362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162633</xdr:rowOff>
    </xdr:from>
    <xdr:to>
      <xdr:col>10</xdr:col>
      <xdr:colOff>155575</xdr:colOff>
      <xdr:row>79</xdr:row>
      <xdr:rowOff>92783</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5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83910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7" y="1362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19245</xdr:rowOff>
    </xdr:from>
    <xdr:to>
      <xdr:col>15</xdr:col>
      <xdr:colOff>180975</xdr:colOff>
      <xdr:row>99</xdr:row>
      <xdr:rowOff>21380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992795"/>
          <a:ext cx="8382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17996</xdr:rowOff>
    </xdr:from>
    <xdr:to>
      <xdr:col>14</xdr:col>
      <xdr:colOff>28575</xdr:colOff>
      <xdr:row>99</xdr:row>
      <xdr:rowOff>19245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991546"/>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9006</xdr:rowOff>
    </xdr:from>
    <xdr:to>
      <xdr:col>12</xdr:col>
      <xdr:colOff>511175</xdr:colOff>
      <xdr:row>99</xdr:row>
      <xdr:rowOff>17996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982556"/>
          <a:ext cx="8890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9006</xdr:rowOff>
    </xdr:from>
    <xdr:to>
      <xdr:col>11</xdr:col>
      <xdr:colOff>307975</xdr:colOff>
      <xdr:row>99</xdr:row>
      <xdr:rowOff>17461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982556"/>
          <a:ext cx="889000" cy="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142030</xdr:rowOff>
    </xdr:from>
    <xdr:to>
      <xdr:col>15</xdr:col>
      <xdr:colOff>231775</xdr:colOff>
      <xdr:row>99</xdr:row>
      <xdr:rowOff>72180</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9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56957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139895</xdr:rowOff>
    </xdr:from>
    <xdr:to>
      <xdr:col>14</xdr:col>
      <xdr:colOff>79375</xdr:colOff>
      <xdr:row>99</xdr:row>
      <xdr:rowOff>70045</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9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61172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0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138646</xdr:rowOff>
    </xdr:from>
    <xdr:to>
      <xdr:col>12</xdr:col>
      <xdr:colOff>561975</xdr:colOff>
      <xdr:row>99</xdr:row>
      <xdr:rowOff>68796</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9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59923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129656</xdr:rowOff>
    </xdr:from>
    <xdr:to>
      <xdr:col>11</xdr:col>
      <xdr:colOff>358775</xdr:colOff>
      <xdr:row>99</xdr:row>
      <xdr:rowOff>59806</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93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50933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138111</xdr:rowOff>
    </xdr:from>
    <xdr:to>
      <xdr:col>10</xdr:col>
      <xdr:colOff>155575</xdr:colOff>
      <xdr:row>99</xdr:row>
      <xdr:rowOff>68261</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9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59388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22481</xdr:rowOff>
    </xdr:from>
    <xdr:to>
      <xdr:col>23</xdr:col>
      <xdr:colOff>517525</xdr:colOff>
      <xdr:row>39</xdr:row>
      <xdr:rowOff>29377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709031"/>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29377</xdr:rowOff>
    </xdr:from>
    <xdr:to>
      <xdr:col>22</xdr:col>
      <xdr:colOff>365125</xdr:colOff>
      <xdr:row>39</xdr:row>
      <xdr:rowOff>32963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715927"/>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63171</xdr:rowOff>
    </xdr:from>
    <xdr:to>
      <xdr:col>21</xdr:col>
      <xdr:colOff>161925</xdr:colOff>
      <xdr:row>39</xdr:row>
      <xdr:rowOff>32963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78271"/>
          <a:ext cx="889000" cy="1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63171</xdr:rowOff>
    </xdr:from>
    <xdr:to>
      <xdr:col>19</xdr:col>
      <xdr:colOff>644525</xdr:colOff>
      <xdr:row>39</xdr:row>
      <xdr:rowOff>31850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78271"/>
          <a:ext cx="889000" cy="1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143131</xdr:rowOff>
    </xdr:from>
    <xdr:to>
      <xdr:col>23</xdr:col>
      <xdr:colOff>568325</xdr:colOff>
      <xdr:row>39</xdr:row>
      <xdr:rowOff>73281</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6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58058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7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150027</xdr:rowOff>
    </xdr:from>
    <xdr:to>
      <xdr:col>22</xdr:col>
      <xdr:colOff>415925</xdr:colOff>
      <xdr:row>39</xdr:row>
      <xdr:rowOff>80177</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6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71304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75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153613</xdr:rowOff>
    </xdr:from>
    <xdr:to>
      <xdr:col>21</xdr:col>
      <xdr:colOff>212725</xdr:colOff>
      <xdr:row>39</xdr:row>
      <xdr:rowOff>83763</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6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74890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7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12371</xdr:rowOff>
    </xdr:from>
    <xdr:to>
      <xdr:col>20</xdr:col>
      <xdr:colOff>9525</xdr:colOff>
      <xdr:row>38</xdr:row>
      <xdr:rowOff>113971</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5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130498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0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152500</xdr:rowOff>
    </xdr:from>
    <xdr:to>
      <xdr:col>18</xdr:col>
      <xdr:colOff>492125</xdr:colOff>
      <xdr:row>39</xdr:row>
      <xdr:rowOff>82650</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66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73777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7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29177</xdr:rowOff>
    </xdr:from>
    <xdr:to>
      <xdr:col>23</xdr:col>
      <xdr:colOff>517525</xdr:colOff>
      <xdr:row>59</xdr:row>
      <xdr:rowOff>35275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10144727"/>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69067</xdr:rowOff>
    </xdr:from>
    <xdr:to>
      <xdr:col>22</xdr:col>
      <xdr:colOff>365125</xdr:colOff>
      <xdr:row>59</xdr:row>
      <xdr:rowOff>35275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841717"/>
          <a:ext cx="889000" cy="30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69067</xdr:rowOff>
    </xdr:from>
    <xdr:to>
      <xdr:col>21</xdr:col>
      <xdr:colOff>161925</xdr:colOff>
      <xdr:row>59</xdr:row>
      <xdr:rowOff>7430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841717"/>
          <a:ext cx="889000" cy="28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7430</xdr:rowOff>
    </xdr:from>
    <xdr:to>
      <xdr:col>19</xdr:col>
      <xdr:colOff>644525</xdr:colOff>
      <xdr:row>59</xdr:row>
      <xdr:rowOff>31180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122980"/>
          <a:ext cx="889000" cy="2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149827</xdr:rowOff>
    </xdr:from>
    <xdr:to>
      <xdr:col>23</xdr:col>
      <xdr:colOff>568325</xdr:colOff>
      <xdr:row>59</xdr:row>
      <xdr:rowOff>79977</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1009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64754</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100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64,030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155925</xdr:rowOff>
    </xdr:from>
    <xdr:to>
      <xdr:col>22</xdr:col>
      <xdr:colOff>415925</xdr:colOff>
      <xdr:row>59</xdr:row>
      <xdr:rowOff>86075</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101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77202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19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18267</xdr:rowOff>
    </xdr:from>
    <xdr:to>
      <xdr:col>21</xdr:col>
      <xdr:colOff>212725</xdr:colOff>
      <xdr:row>57</xdr:row>
      <xdr:rowOff>119867</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97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136394</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92794" y="956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342,386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128080</xdr:rowOff>
    </xdr:from>
    <xdr:to>
      <xdr:col>20</xdr:col>
      <xdr:colOff>9525</xdr:colOff>
      <xdr:row>59</xdr:row>
      <xdr:rowOff>58230</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100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49357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1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84,008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151830</xdr:rowOff>
    </xdr:from>
    <xdr:to>
      <xdr:col>18</xdr:col>
      <xdr:colOff>492125</xdr:colOff>
      <xdr:row>59</xdr:row>
      <xdr:rowOff>81980</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100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73107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12443</xdr:rowOff>
    </xdr:from>
    <xdr:to>
      <xdr:col>23</xdr:col>
      <xdr:colOff>517525</xdr:colOff>
      <xdr:row>99</xdr:row>
      <xdr:rowOff>13319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985993"/>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12083</xdr:rowOff>
    </xdr:from>
    <xdr:to>
      <xdr:col>22</xdr:col>
      <xdr:colOff>365125</xdr:colOff>
      <xdr:row>99</xdr:row>
      <xdr:rowOff>13319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985633"/>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10928</xdr:rowOff>
    </xdr:from>
    <xdr:to>
      <xdr:col>21</xdr:col>
      <xdr:colOff>161925</xdr:colOff>
      <xdr:row>99</xdr:row>
      <xdr:rowOff>12083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984478"/>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10001</xdr:rowOff>
    </xdr:from>
    <xdr:to>
      <xdr:col>19</xdr:col>
      <xdr:colOff>644525</xdr:colOff>
      <xdr:row>99</xdr:row>
      <xdr:rowOff>10928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983551"/>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133093</xdr:rowOff>
    </xdr:from>
    <xdr:to>
      <xdr:col>23</xdr:col>
      <xdr:colOff>568325</xdr:colOff>
      <xdr:row>99</xdr:row>
      <xdr:rowOff>63243</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9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48020</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85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133969</xdr:rowOff>
    </xdr:from>
    <xdr:to>
      <xdr:col>22</xdr:col>
      <xdr:colOff>415925</xdr:colOff>
      <xdr:row>99</xdr:row>
      <xdr:rowOff>64119</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9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55246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70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132733</xdr:rowOff>
    </xdr:from>
    <xdr:to>
      <xdr:col>21</xdr:col>
      <xdr:colOff>212725</xdr:colOff>
      <xdr:row>99</xdr:row>
      <xdr:rowOff>62883</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93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54010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70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131578</xdr:rowOff>
    </xdr:from>
    <xdr:to>
      <xdr:col>20</xdr:col>
      <xdr:colOff>9525</xdr:colOff>
      <xdr:row>99</xdr:row>
      <xdr:rowOff>61728</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9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52855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70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130651</xdr:rowOff>
    </xdr:from>
    <xdr:to>
      <xdr:col>18</xdr:col>
      <xdr:colOff>492125</xdr:colOff>
      <xdr:row>99</xdr:row>
      <xdr:rowOff>60801</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9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51928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702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107902</xdr:rowOff>
    </xdr:from>
    <xdr:to>
      <xdr:col>32</xdr:col>
      <xdr:colOff>187325</xdr:colOff>
      <xdr:row>35</xdr:row>
      <xdr:rowOff>81819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5937202"/>
          <a:ext cx="838200" cy="14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35368</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550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107902</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5937202"/>
          <a:ext cx="889000" cy="7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150286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6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50271</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565371"/>
          <a:ext cx="889000" cy="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20600</xdr:rowOff>
    </xdr:from>
    <xdr:to>
      <xdr:col>28</xdr:col>
      <xdr:colOff>314325</xdr:colOff>
      <xdr:row>38</xdr:row>
      <xdr:rowOff>50271</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535700"/>
          <a:ext cx="889000" cy="2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3136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140913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6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31019</xdr:rowOff>
    </xdr:from>
    <xdr:to>
      <xdr:col>32</xdr:col>
      <xdr:colOff>238125</xdr:colOff>
      <xdr:row>35</xdr:row>
      <xdr:rowOff>132619</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0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53896</xdr:rowOff>
    </xdr:from>
    <xdr:ext cx="534377"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58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25,032</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57102</xdr:rowOff>
    </xdr:from>
    <xdr:to>
      <xdr:col>31</xdr:col>
      <xdr:colOff>85725</xdr:colOff>
      <xdr:row>34</xdr:row>
      <xdr:rowOff>158702</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58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3779</xdr:rowOff>
    </xdr:from>
    <xdr:ext cx="534377"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056111" y="56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170921</xdr:rowOff>
    </xdr:from>
    <xdr:to>
      <xdr:col>28</xdr:col>
      <xdr:colOff>365125</xdr:colOff>
      <xdr:row>38</xdr:row>
      <xdr:rowOff>101071</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5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117599</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141250</xdr:rowOff>
    </xdr:from>
    <xdr:to>
      <xdr:col>27</xdr:col>
      <xdr:colOff>161925</xdr:colOff>
      <xdr:row>38</xdr:row>
      <xdr:rowOff>71400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87927</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7" y="62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議会費は、類似団体と似たグラフで推移しており、額も前年度比で</a:t>
          </a:r>
          <a:r>
            <a:rPr kumimoji="1" lang="en-US" altLang="ja-JP" sz="1300">
              <a:solidFill>
                <a:sysClr val="windowText" lastClr="000000"/>
              </a:solidFill>
              <a:latin typeface="ＭＳ Ｐゴシック"/>
            </a:rPr>
            <a:t>1,914</a:t>
          </a:r>
          <a:r>
            <a:rPr kumimoji="1" lang="ja-JP" altLang="en-US" sz="1300">
              <a:solidFill>
                <a:sysClr val="windowText" lastClr="000000"/>
              </a:solidFill>
              <a:latin typeface="ＭＳ Ｐゴシック"/>
            </a:rPr>
            <a:t>円</a:t>
          </a:r>
          <a:r>
            <a:rPr kumimoji="1" lang="ja-JP" altLang="en-US" sz="1300">
              <a:latin typeface="ＭＳ Ｐゴシック"/>
            </a:rPr>
            <a:t>の減となっている。総務費は、前年度比で</a:t>
          </a:r>
          <a:r>
            <a:rPr kumimoji="1" lang="en-US" altLang="ja-JP" sz="1300">
              <a:solidFill>
                <a:sysClr val="windowText" lastClr="000000"/>
              </a:solidFill>
              <a:latin typeface="ＭＳ Ｐゴシック"/>
            </a:rPr>
            <a:t>15,794</a:t>
          </a:r>
          <a:r>
            <a:rPr kumimoji="1" lang="ja-JP" altLang="en-US" sz="1300">
              <a:solidFill>
                <a:sysClr val="windowText" lastClr="000000"/>
              </a:solidFill>
              <a:latin typeface="ＭＳ Ｐゴシック"/>
            </a:rPr>
            <a:t>円</a:t>
          </a:r>
          <a:r>
            <a:rPr kumimoji="1" lang="ja-JP" altLang="en-US" sz="1300">
              <a:latin typeface="ＭＳ Ｐゴシック"/>
            </a:rPr>
            <a:t>の減となっており、類似団体との比較でも低い水準で推移している。民生費は、前年とほぼ横ばいであり、全国平均・県平均を上回っているものの、類似団体との比較では低い水準となっている。衛生費は、ほぼ前年と変わらず、類似団体との比較でも低い水準となっている。農林水産業費は、</a:t>
          </a:r>
          <a:r>
            <a:rPr kumimoji="1" lang="ja-JP" altLang="en-US" sz="1300">
              <a:solidFill>
                <a:sysClr val="windowText" lastClr="000000"/>
              </a:solidFill>
              <a:latin typeface="ＭＳ Ｐゴシック"/>
            </a:rPr>
            <a:t>農業者トレーニングセンター修繕に係る経費の増により、</a:t>
          </a:r>
          <a:r>
            <a:rPr kumimoji="1" lang="ja-JP" altLang="en-US" sz="1300">
              <a:latin typeface="ＭＳ Ｐゴシック"/>
            </a:rPr>
            <a:t>前年度比で</a:t>
          </a:r>
          <a:r>
            <a:rPr kumimoji="1" lang="en-US" altLang="ja-JP" sz="1300">
              <a:solidFill>
                <a:sysClr val="windowText" lastClr="000000"/>
              </a:solidFill>
              <a:latin typeface="ＭＳ Ｐゴシック"/>
            </a:rPr>
            <a:t>2,776</a:t>
          </a:r>
          <a:r>
            <a:rPr kumimoji="1" lang="ja-JP" altLang="en-US" sz="1300">
              <a:solidFill>
                <a:sysClr val="windowText" lastClr="000000"/>
              </a:solidFill>
              <a:latin typeface="ＭＳ Ｐゴシック"/>
            </a:rPr>
            <a:t>円</a:t>
          </a:r>
          <a:r>
            <a:rPr kumimoji="1" lang="ja-JP" altLang="en-US" sz="1300">
              <a:latin typeface="ＭＳ Ｐゴシック"/>
            </a:rPr>
            <a:t>の増となっているが、県平均、類似団体と比較しても低くなっている。商工費は観光関係経費の減により</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4,659</a:t>
          </a:r>
          <a:r>
            <a:rPr kumimoji="1" lang="ja-JP" altLang="en-US" sz="1300">
              <a:solidFill>
                <a:sysClr val="windowText" lastClr="000000"/>
              </a:solidFill>
              <a:latin typeface="ＭＳ Ｐゴシック"/>
            </a:rPr>
            <a:t>円</a:t>
          </a:r>
          <a:r>
            <a:rPr kumimoji="1" lang="ja-JP" altLang="en-US" sz="1300">
              <a:latin typeface="ＭＳ Ｐゴシック"/>
            </a:rPr>
            <a:t>の減となった。土木費は、前年度比で</a:t>
          </a:r>
          <a:r>
            <a:rPr kumimoji="1" lang="en-US" altLang="ja-JP" sz="1300">
              <a:solidFill>
                <a:sysClr val="windowText" lastClr="000000"/>
              </a:solidFill>
              <a:latin typeface="ＭＳ Ｐゴシック"/>
            </a:rPr>
            <a:t>2,800</a:t>
          </a:r>
          <a:r>
            <a:rPr kumimoji="1" lang="ja-JP" altLang="en-US" sz="1300">
              <a:solidFill>
                <a:sysClr val="windowText" lastClr="000000"/>
              </a:solidFill>
              <a:latin typeface="ＭＳ Ｐゴシック"/>
            </a:rPr>
            <a:t>円の</a:t>
          </a:r>
          <a:r>
            <a:rPr kumimoji="1" lang="ja-JP" altLang="en-US" sz="1300">
              <a:latin typeface="ＭＳ Ｐゴシック"/>
            </a:rPr>
            <a:t>減となったが、依然として全国平均・県平均、類似団体との比較でも低くなっている。消防費は前年度比でも微増となっているが、依然として全国平均・県平均よりも高くなっている。教育費は</a:t>
          </a:r>
          <a:r>
            <a:rPr kumimoji="1" lang="ja-JP" altLang="en-US" sz="1300">
              <a:solidFill>
                <a:sysClr val="windowText" lastClr="000000"/>
              </a:solidFill>
              <a:latin typeface="ＭＳ Ｐゴシック"/>
            </a:rPr>
            <a:t>、小学校屋内運動場空調整備事業、特別教室棟空調整備事業、太陽光発電設備設置事業（いずれも繰越事業）等によ</a:t>
          </a:r>
          <a:r>
            <a:rPr kumimoji="1" lang="ja-JP" altLang="en-US" sz="1300">
              <a:latin typeface="ＭＳ Ｐゴシック"/>
            </a:rPr>
            <a:t>り、前年度比で</a:t>
          </a:r>
          <a:r>
            <a:rPr kumimoji="1" lang="en-US" altLang="ja-JP" sz="1300">
              <a:solidFill>
                <a:sysClr val="windowText" lastClr="000000"/>
              </a:solidFill>
              <a:latin typeface="ＭＳ Ｐゴシック"/>
            </a:rPr>
            <a:t>5,602</a:t>
          </a:r>
          <a:r>
            <a:rPr kumimoji="1" lang="ja-JP" altLang="en-US" sz="1300">
              <a:solidFill>
                <a:sysClr val="windowText" lastClr="000000"/>
              </a:solidFill>
              <a:latin typeface="ＭＳ Ｐゴシック"/>
            </a:rPr>
            <a:t>円</a:t>
          </a:r>
          <a:r>
            <a:rPr kumimoji="1" lang="ja-JP" altLang="en-US" sz="1300">
              <a:latin typeface="ＭＳ Ｐゴシック"/>
            </a:rPr>
            <a:t>の増となっているが、類似団体との比較でも低い水準である。公債費はほぼ前年並みで、全国平均・県平均、類似団体との比較でも低くなっている。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年度は、実質単年度収支が</a:t>
          </a:r>
          <a:r>
            <a:rPr kumimoji="1" lang="en-US" altLang="ja-JP" sz="1400">
              <a:latin typeface="ＭＳ ゴシック" pitchFamily="49" charset="-128"/>
              <a:ea typeface="ＭＳ ゴシック" pitchFamily="49" charset="-128"/>
            </a:rPr>
            <a:t>62,555</a:t>
          </a:r>
          <a:r>
            <a:rPr kumimoji="1" lang="ja-JP" altLang="en-US" sz="1400">
              <a:latin typeface="ＭＳ ゴシック" pitchFamily="49" charset="-128"/>
              <a:ea typeface="ＭＳ ゴシック" pitchFamily="49" charset="-128"/>
            </a:rPr>
            <a:t>千円の減となり、実質収支額も▲</a:t>
          </a:r>
          <a:r>
            <a:rPr kumimoji="1" lang="en-US" altLang="ja-JP" sz="1400">
              <a:latin typeface="ＭＳ ゴシック" pitchFamily="49" charset="-128"/>
              <a:ea typeface="ＭＳ ゴシック" pitchFamily="49" charset="-128"/>
            </a:rPr>
            <a:t>57,533</a:t>
          </a:r>
          <a:r>
            <a:rPr kumimoji="1" lang="ja-JP" altLang="en-US" sz="1400">
              <a:latin typeface="ＭＳ ゴシック" pitchFamily="49" charset="-128"/>
              <a:ea typeface="ＭＳ ゴシック" pitchFamily="49" charset="-128"/>
            </a:rPr>
            <a:t>千円と前年度より減少して</a:t>
          </a:r>
          <a:r>
            <a:rPr kumimoji="1" lang="ja-JP" altLang="en-US" sz="1400">
              <a:solidFill>
                <a:sysClr val="windowText" lastClr="000000"/>
              </a:solidFill>
              <a:latin typeface="ＭＳ ゴシック" pitchFamily="49" charset="-128"/>
              <a:ea typeface="ＭＳ ゴシック" pitchFamily="49" charset="-128"/>
            </a:rPr>
            <a:t>いる。これは村税が▲</a:t>
          </a:r>
          <a:r>
            <a:rPr kumimoji="1" lang="en-US" altLang="ja-JP" sz="1400">
              <a:solidFill>
                <a:sysClr val="windowText" lastClr="000000"/>
              </a:solidFill>
              <a:latin typeface="ＭＳ ゴシック" pitchFamily="49" charset="-128"/>
              <a:ea typeface="ＭＳ ゴシック" pitchFamily="49" charset="-128"/>
            </a:rPr>
            <a:t>61,000</a:t>
          </a:r>
          <a:r>
            <a:rPr kumimoji="1" lang="ja-JP" altLang="en-US" sz="1400">
              <a:solidFill>
                <a:sysClr val="windowText" lastClr="000000"/>
              </a:solidFill>
              <a:latin typeface="ＭＳ ゴシック" pitchFamily="49" charset="-128"/>
              <a:ea typeface="ＭＳ ゴシック" pitchFamily="49" charset="-128"/>
            </a:rPr>
            <a:t>千円の減、ふるさと納税の寄附金が▲</a:t>
          </a:r>
          <a:r>
            <a:rPr kumimoji="1" lang="en-US" altLang="ja-JP" sz="1400">
              <a:solidFill>
                <a:sysClr val="windowText" lastClr="000000"/>
              </a:solidFill>
              <a:latin typeface="ＭＳ ゴシック" pitchFamily="49" charset="-128"/>
              <a:ea typeface="ＭＳ ゴシック" pitchFamily="49" charset="-128"/>
            </a:rPr>
            <a:t>20,000</a:t>
          </a:r>
          <a:r>
            <a:rPr kumimoji="1" lang="ja-JP" altLang="en-US" sz="1400">
              <a:solidFill>
                <a:sysClr val="windowText" lastClr="000000"/>
              </a:solidFill>
              <a:latin typeface="ＭＳ ゴシック" pitchFamily="49" charset="-128"/>
              <a:ea typeface="ＭＳ ゴシック" pitchFamily="49" charset="-128"/>
            </a:rPr>
            <a:t>千円の減となるなど歳入の減額が大きな要因と考えられる。今後は税収の確保及び歳出の削減に努める。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財政調整基金も</a:t>
          </a:r>
          <a:r>
            <a:rPr kumimoji="1" lang="en-US" altLang="ja-JP" sz="1400">
              <a:latin typeface="ＭＳ ゴシック" pitchFamily="49" charset="-128"/>
              <a:ea typeface="ＭＳ ゴシック" pitchFamily="49" charset="-128"/>
            </a:rPr>
            <a:t>5,022</a:t>
          </a:r>
          <a:r>
            <a:rPr kumimoji="1" lang="ja-JP" altLang="en-US" sz="1400">
              <a:latin typeface="ＭＳ ゴシック" pitchFamily="49" charset="-128"/>
              <a:ea typeface="ＭＳ ゴシック" pitchFamily="49" charset="-128"/>
            </a:rPr>
            <a:t>千円を取崩し、基金残高は</a:t>
          </a:r>
          <a:r>
            <a:rPr kumimoji="1" lang="en-US" altLang="ja-JP" sz="1400">
              <a:latin typeface="ＭＳ ゴシック" pitchFamily="49" charset="-128"/>
              <a:ea typeface="ＭＳ ゴシック" pitchFamily="49" charset="-128"/>
            </a:rPr>
            <a:t>596,087</a:t>
          </a:r>
          <a:r>
            <a:rPr kumimoji="1" lang="ja-JP" altLang="en-US" sz="1400">
              <a:latin typeface="ＭＳ ゴシック" pitchFamily="49" charset="-128"/>
              <a:ea typeface="ＭＳ ゴシック" pitchFamily="49" charset="-128"/>
            </a:rPr>
            <a:t>千円となっている。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一般会計における標準財政規模比は前年度比で</a:t>
          </a:r>
          <a:r>
            <a:rPr kumimoji="1" lang="en-US" altLang="ja-JP" sz="1400">
              <a:solidFill>
                <a:sysClr val="windowText" lastClr="000000"/>
              </a:solidFill>
              <a:latin typeface="ＭＳ ゴシック" pitchFamily="49" charset="-128"/>
              <a:ea typeface="ＭＳ ゴシック" pitchFamily="49" charset="-128"/>
            </a:rPr>
            <a:t>4.25</a:t>
          </a:r>
          <a:r>
            <a:rPr kumimoji="1" lang="ja-JP" altLang="en-US" sz="1400">
              <a:solidFill>
                <a:sysClr val="windowText" lastClr="000000"/>
              </a:solidFill>
              <a:latin typeface="ＭＳ ゴシック" pitchFamily="49" charset="-128"/>
              <a:ea typeface="ＭＳ ゴシック" pitchFamily="49" charset="-128"/>
            </a:rPr>
            <a:t>ポイントの減となった。これは実質収支の黒字額の減が原因と考えられる。今後も税収の確保及び歳出の抑制等に努める。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連結実質赤字比率に係る赤字・黒字の構成について、各会計とも一般会計からの繰出金の調整により黒字決算となっている。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年度の公共下水道事業特別会計では、工事費や公債費等の減もあり、標準財政規模費では前年度比</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国民健康保険勘定特別会計では、前年度とほぼ同様で、医療費の</a:t>
          </a:r>
          <a:r>
            <a:rPr kumimoji="1" lang="ja-JP" altLang="en-US" sz="1400">
              <a:solidFill>
                <a:sysClr val="windowText" lastClr="000000"/>
              </a:solidFill>
              <a:latin typeface="ＭＳ ゴシック" pitchFamily="49" charset="-128"/>
              <a:ea typeface="ＭＳ ゴシック" pitchFamily="49" charset="-128"/>
            </a:rPr>
            <a:t>微増等</a:t>
          </a:r>
          <a:r>
            <a:rPr kumimoji="1" lang="ja-JP" altLang="en-US" sz="1400">
              <a:latin typeface="ＭＳ ゴシック" pitchFamily="49" charset="-128"/>
              <a:ea typeface="ＭＳ ゴシック" pitchFamily="49" charset="-128"/>
            </a:rPr>
            <a:t>により、標準財政規模費も</a:t>
          </a:r>
          <a:r>
            <a:rPr kumimoji="1" lang="en-US" altLang="ja-JP" sz="1400">
              <a:latin typeface="ＭＳ ゴシック" pitchFamily="49" charset="-128"/>
              <a:ea typeface="ＭＳ ゴシック" pitchFamily="49" charset="-128"/>
            </a:rPr>
            <a:t>0.15</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各会計とも、歳入の確保、歳出の抑制に努め、適正な運営を行っていくよう努めていく。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2170438</v>
      </c>
      <c r="BO4" s="381"/>
      <c r="BP4" s="381"/>
      <c r="BQ4" s="381"/>
      <c r="BR4" s="381"/>
      <c r="BS4" s="381"/>
      <c r="BT4" s="381"/>
      <c r="BU4" s="382"/>
      <c r="BV4" s="380">
        <v>2294270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v>
      </c>
      <c r="CU4" s="558"/>
      <c r="CV4" s="558"/>
      <c r="CW4" s="558"/>
      <c r="CX4" s="558"/>
      <c r="CY4" s="558"/>
      <c r="CZ4" s="558"/>
      <c r="DA4" s="559"/>
      <c r="DB4" s="557">
        <v>5.2</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2142319</v>
      </c>
      <c r="BO5" s="386"/>
      <c r="BP5" s="386"/>
      <c r="BQ5" s="386"/>
      <c r="BR5" s="386"/>
      <c r="BS5" s="386"/>
      <c r="BT5" s="386"/>
      <c r="BU5" s="387"/>
      <c r="BV5" s="385">
        <v>2206684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89.5</v>
      </c>
      <c r="CU5" s="356"/>
      <c r="CV5" s="356"/>
      <c r="CW5" s="356"/>
      <c r="CX5" s="356"/>
      <c r="CY5" s="356"/>
      <c r="CZ5" s="356"/>
      <c r="DA5" s="357"/>
      <c r="DB5" s="355">
        <v>86.6</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28119</v>
      </c>
      <c r="BO6" s="386"/>
      <c r="BP6" s="386"/>
      <c r="BQ6" s="386"/>
      <c r="BR6" s="386"/>
      <c r="BS6" s="386"/>
      <c r="BT6" s="386"/>
      <c r="BU6" s="387"/>
      <c r="BV6" s="385">
        <v>87586</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94.3</v>
      </c>
      <c r="CU6" s="532"/>
      <c r="CV6" s="532"/>
      <c r="CW6" s="532"/>
      <c r="CX6" s="532"/>
      <c r="CY6" s="532"/>
      <c r="CZ6" s="532"/>
      <c r="DA6" s="533"/>
      <c r="DB6" s="531">
        <v>92.1</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14835</v>
      </c>
      <c r="BO7" s="386"/>
      <c r="BP7" s="386"/>
      <c r="BQ7" s="386"/>
      <c r="BR7" s="386"/>
      <c r="BS7" s="386"/>
      <c r="BT7" s="386"/>
      <c r="BU7" s="387"/>
      <c r="BV7" s="385">
        <v>16769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1351026</v>
      </c>
      <c r="CU7" s="386"/>
      <c r="CV7" s="386"/>
      <c r="CW7" s="386"/>
      <c r="CX7" s="386"/>
      <c r="CY7" s="386"/>
      <c r="CZ7" s="386"/>
      <c r="DA7" s="387"/>
      <c r="DB7" s="385">
        <v>1352657</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13284</v>
      </c>
      <c r="BO8" s="386"/>
      <c r="BP8" s="386"/>
      <c r="BQ8" s="386"/>
      <c r="BR8" s="386"/>
      <c r="BS8" s="386"/>
      <c r="BT8" s="386"/>
      <c r="BU8" s="387"/>
      <c r="BV8" s="385">
        <v>70817</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0.73</v>
      </c>
      <c r="CU8" s="495"/>
      <c r="CV8" s="495"/>
      <c r="CW8" s="495"/>
      <c r="CX8" s="495"/>
      <c r="CY8" s="495"/>
      <c r="CZ8" s="495"/>
      <c r="DA8" s="496"/>
      <c r="DB8" s="494">
        <v>0.75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3439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-57533</v>
      </c>
      <c r="BO9" s="386"/>
      <c r="BP9" s="386"/>
      <c r="BQ9" s="386"/>
      <c r="BR9" s="386"/>
      <c r="BS9" s="386"/>
      <c r="BT9" s="386"/>
      <c r="BU9" s="387"/>
      <c r="BV9" s="385">
        <v>21958</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11.5</v>
      </c>
      <c r="CU9" s="356"/>
      <c r="CV9" s="356"/>
      <c r="CW9" s="356"/>
      <c r="CX9" s="356"/>
      <c r="CY9" s="356"/>
      <c r="CZ9" s="356"/>
      <c r="DA9" s="357"/>
      <c r="DB9" s="355">
        <v>10.6</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3339</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3000</v>
      </c>
      <c r="BO10" s="386"/>
      <c r="BP10" s="386"/>
      <c r="BQ10" s="386"/>
      <c r="BR10" s="386"/>
      <c r="BS10" s="386"/>
      <c r="BT10" s="386"/>
      <c r="BU10" s="387"/>
      <c r="BV10" s="385">
        <v>12381</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3514</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8022</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3485</v>
      </c>
      <c r="S13" s="487"/>
      <c r="T13" s="487"/>
      <c r="U13" s="487"/>
      <c r="V13" s="488"/>
      <c r="W13" s="474" t="s">
        <v>123</v>
      </c>
      <c r="X13" s="398"/>
      <c r="Y13" s="398"/>
      <c r="Z13" s="398"/>
      <c r="AA13" s="398"/>
      <c r="AB13" s="399"/>
      <c r="AC13" s="361">
        <v>142</v>
      </c>
      <c r="AD13" s="362"/>
      <c r="AE13" s="362"/>
      <c r="AF13" s="362"/>
      <c r="AG13" s="363"/>
      <c r="AH13" s="361">
        <v>171</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-62555</v>
      </c>
      <c r="BO13" s="386"/>
      <c r="BP13" s="386"/>
      <c r="BQ13" s="386"/>
      <c r="BR13" s="386"/>
      <c r="BS13" s="386"/>
      <c r="BT13" s="386"/>
      <c r="BU13" s="387"/>
      <c r="BV13" s="385">
        <v>34339</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7.6</v>
      </c>
      <c r="CU13" s="356"/>
      <c r="CV13" s="356"/>
      <c r="CW13" s="356"/>
      <c r="CX13" s="356"/>
      <c r="CY13" s="356"/>
      <c r="CZ13" s="356"/>
      <c r="DA13" s="357"/>
      <c r="DB13" s="355">
        <v>7</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3497</v>
      </c>
      <c r="S14" s="487"/>
      <c r="T14" s="487"/>
      <c r="U14" s="487"/>
      <c r="V14" s="488"/>
      <c r="W14" s="489"/>
      <c r="X14" s="401"/>
      <c r="Y14" s="401"/>
      <c r="Z14" s="401"/>
      <c r="AA14" s="401"/>
      <c r="AB14" s="402"/>
      <c r="AC14" s="479">
        <v>8.1</v>
      </c>
      <c r="AD14" s="480"/>
      <c r="AE14" s="480"/>
      <c r="AF14" s="480"/>
      <c r="AG14" s="481"/>
      <c r="AH14" s="479">
        <v>10.4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9</v>
      </c>
      <c r="CU14" s="458"/>
      <c r="CV14" s="458"/>
      <c r="CW14" s="458"/>
      <c r="CX14" s="458"/>
      <c r="CY14" s="458"/>
      <c r="CZ14" s="458"/>
      <c r="DA14" s="459"/>
      <c r="DB14" s="490">
        <v>19.899999999999999</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3469</v>
      </c>
      <c r="S15" s="487"/>
      <c r="T15" s="487"/>
      <c r="U15" s="487"/>
      <c r="V15" s="488"/>
      <c r="W15" s="474" t="s">
        <v>130</v>
      </c>
      <c r="X15" s="398"/>
      <c r="Y15" s="398"/>
      <c r="Z15" s="398"/>
      <c r="AA15" s="398"/>
      <c r="AB15" s="399"/>
      <c r="AC15" s="361">
        <v>389</v>
      </c>
      <c r="AD15" s="362"/>
      <c r="AE15" s="362"/>
      <c r="AF15" s="362"/>
      <c r="AG15" s="363"/>
      <c r="AH15" s="361">
        <v>347</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745311</v>
      </c>
      <c r="BO15" s="381"/>
      <c r="BP15" s="381"/>
      <c r="BQ15" s="381"/>
      <c r="BR15" s="381"/>
      <c r="BS15" s="381"/>
      <c r="BT15" s="381"/>
      <c r="BU15" s="382"/>
      <c r="BV15" s="380">
        <v>742271</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22.1</v>
      </c>
      <c r="AD16" s="480"/>
      <c r="AE16" s="480"/>
      <c r="AF16" s="480"/>
      <c r="AG16" s="481"/>
      <c r="AH16" s="479">
        <v>21.1</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1022856</v>
      </c>
      <c r="BO16" s="386"/>
      <c r="BP16" s="386"/>
      <c r="BQ16" s="386"/>
      <c r="BR16" s="386"/>
      <c r="BS16" s="386"/>
      <c r="BT16" s="386"/>
      <c r="BU16" s="387"/>
      <c r="BV16" s="385">
        <v>1008118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1232</v>
      </c>
      <c r="AD17" s="362"/>
      <c r="AE17" s="362"/>
      <c r="AF17" s="362"/>
      <c r="AG17" s="363"/>
      <c r="AH17" s="361">
        <v>1125</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971733</v>
      </c>
      <c r="BO17" s="386"/>
      <c r="BP17" s="386"/>
      <c r="BQ17" s="386"/>
      <c r="BR17" s="386"/>
      <c r="BS17" s="386"/>
      <c r="BT17" s="386"/>
      <c r="BU17" s="387"/>
      <c r="BV17" s="385">
        <v>963297</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4.2</v>
      </c>
      <c r="M18" s="450"/>
      <c r="N18" s="450"/>
      <c r="O18" s="450"/>
      <c r="P18" s="450"/>
      <c r="Q18" s="450"/>
      <c r="R18" s="451"/>
      <c r="S18" s="451"/>
      <c r="T18" s="451"/>
      <c r="U18" s="451"/>
      <c r="V18" s="452"/>
      <c r="W18" s="466"/>
      <c r="X18" s="467"/>
      <c r="Y18" s="467"/>
      <c r="Z18" s="467"/>
      <c r="AA18" s="467"/>
      <c r="AB18" s="475"/>
      <c r="AC18" s="349">
        <v>69.900000000000006</v>
      </c>
      <c r="AD18" s="350"/>
      <c r="AE18" s="350"/>
      <c r="AF18" s="350"/>
      <c r="AG18" s="453"/>
      <c r="AH18" s="349">
        <v>68.5</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1221884</v>
      </c>
      <c r="BO18" s="386"/>
      <c r="BP18" s="386"/>
      <c r="BQ18" s="386"/>
      <c r="BR18" s="386"/>
      <c r="BS18" s="386"/>
      <c r="BT18" s="386"/>
      <c r="BU18" s="387"/>
      <c r="BV18" s="385">
        <v>1250172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819</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1579864</v>
      </c>
      <c r="BO19" s="386"/>
      <c r="BP19" s="386"/>
      <c r="BQ19" s="386"/>
      <c r="BR19" s="386"/>
      <c r="BS19" s="386"/>
      <c r="BT19" s="386"/>
      <c r="BU19" s="387"/>
      <c r="BV19" s="385">
        <v>1670678</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1144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2118129</v>
      </c>
      <c r="BO23" s="386"/>
      <c r="BP23" s="386"/>
      <c r="BQ23" s="386"/>
      <c r="BR23" s="386"/>
      <c r="BS23" s="386"/>
      <c r="BT23" s="386"/>
      <c r="BU23" s="387"/>
      <c r="BV23" s="385">
        <v>2052758</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7290</v>
      </c>
      <c r="R24" s="362"/>
      <c r="S24" s="362"/>
      <c r="T24" s="362"/>
      <c r="U24" s="362"/>
      <c r="V24" s="363"/>
      <c r="W24" s="427"/>
      <c r="X24" s="418"/>
      <c r="Y24" s="419"/>
      <c r="Z24" s="358" t="s">
        <v>153</v>
      </c>
      <c r="AA24" s="359"/>
      <c r="AB24" s="359"/>
      <c r="AC24" s="359"/>
      <c r="AD24" s="359"/>
      <c r="AE24" s="359"/>
      <c r="AF24" s="359"/>
      <c r="AG24" s="360"/>
      <c r="AH24" s="361">
        <v>41</v>
      </c>
      <c r="AI24" s="362"/>
      <c r="AJ24" s="362"/>
      <c r="AK24" s="362"/>
      <c r="AL24" s="363"/>
      <c r="AM24" s="361">
        <v>126321</v>
      </c>
      <c r="AN24" s="362"/>
      <c r="AO24" s="362"/>
      <c r="AP24" s="362"/>
      <c r="AQ24" s="362"/>
      <c r="AR24" s="363"/>
      <c r="AS24" s="361">
        <v>3081</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885029</v>
      </c>
      <c r="BO24" s="386"/>
      <c r="BP24" s="386"/>
      <c r="BQ24" s="386"/>
      <c r="BR24" s="386"/>
      <c r="BS24" s="386"/>
      <c r="BT24" s="386"/>
      <c r="BU24" s="387"/>
      <c r="BV24" s="385">
        <v>915342</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t="s">
        <v>120</v>
      </c>
      <c r="M25" s="362"/>
      <c r="N25" s="362"/>
      <c r="O25" s="362"/>
      <c r="P25" s="363"/>
      <c r="Q25" s="361" t="s">
        <v>120</v>
      </c>
      <c r="R25" s="362"/>
      <c r="S25" s="362"/>
      <c r="T25" s="362"/>
      <c r="U25" s="362"/>
      <c r="V25" s="363"/>
      <c r="W25" s="427"/>
      <c r="X25" s="418"/>
      <c r="Y25" s="419"/>
      <c r="Z25" s="358" t="s">
        <v>156</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72484</v>
      </c>
      <c r="BO25" s="381"/>
      <c r="BP25" s="381"/>
      <c r="BQ25" s="381"/>
      <c r="BR25" s="381"/>
      <c r="BS25" s="381"/>
      <c r="BT25" s="381"/>
      <c r="BU25" s="382"/>
      <c r="BV25" s="380">
        <v>83897</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6080</v>
      </c>
      <c r="R26" s="362"/>
      <c r="S26" s="362"/>
      <c r="T26" s="362"/>
      <c r="U26" s="362"/>
      <c r="V26" s="363"/>
      <c r="W26" s="427"/>
      <c r="X26" s="418"/>
      <c r="Y26" s="419"/>
      <c r="Z26" s="358" t="s">
        <v>159</v>
      </c>
      <c r="AA26" s="440"/>
      <c r="AB26" s="440"/>
      <c r="AC26" s="440"/>
      <c r="AD26" s="440"/>
      <c r="AE26" s="440"/>
      <c r="AF26" s="440"/>
      <c r="AG26" s="441"/>
      <c r="AH26" s="361" t="s">
        <v>120</v>
      </c>
      <c r="AI26" s="362"/>
      <c r="AJ26" s="362"/>
      <c r="AK26" s="362"/>
      <c r="AL26" s="363"/>
      <c r="AM26" s="361" t="s">
        <v>120</v>
      </c>
      <c r="AN26" s="362"/>
      <c r="AO26" s="362"/>
      <c r="AP26" s="362"/>
      <c r="AQ26" s="362"/>
      <c r="AR26" s="363"/>
      <c r="AS26" s="361" t="s">
        <v>120</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3160</v>
      </c>
      <c r="R27" s="362"/>
      <c r="S27" s="362"/>
      <c r="T27" s="362"/>
      <c r="U27" s="362"/>
      <c r="V27" s="363"/>
      <c r="W27" s="427"/>
      <c r="X27" s="418"/>
      <c r="Y27" s="419"/>
      <c r="Z27" s="358" t="s">
        <v>162</v>
      </c>
      <c r="AA27" s="359"/>
      <c r="AB27" s="359"/>
      <c r="AC27" s="359"/>
      <c r="AD27" s="359"/>
      <c r="AE27" s="359"/>
      <c r="AF27" s="359"/>
      <c r="AG27" s="360"/>
      <c r="AH27" s="361">
        <v>1</v>
      </c>
      <c r="AI27" s="362"/>
      <c r="AJ27" s="362"/>
      <c r="AK27" s="362"/>
      <c r="AL27" s="363"/>
      <c r="AM27" s="361" t="s">
        <v>163</v>
      </c>
      <c r="AN27" s="362"/>
      <c r="AO27" s="362"/>
      <c r="AP27" s="362"/>
      <c r="AQ27" s="362"/>
      <c r="AR27" s="363"/>
      <c r="AS27" s="361" t="s">
        <v>163</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2350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596087</v>
      </c>
      <c r="BO28" s="381"/>
      <c r="BP28" s="381"/>
      <c r="BQ28" s="381"/>
      <c r="BR28" s="381"/>
      <c r="BS28" s="381"/>
      <c r="BT28" s="381"/>
      <c r="BU28" s="382"/>
      <c r="BV28" s="380">
        <v>601109</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8</v>
      </c>
      <c r="M29" s="362"/>
      <c r="N29" s="362"/>
      <c r="O29" s="362"/>
      <c r="P29" s="363"/>
      <c r="Q29" s="361">
        <v>2210</v>
      </c>
      <c r="R29" s="362"/>
      <c r="S29" s="362"/>
      <c r="T29" s="362"/>
      <c r="U29" s="362"/>
      <c r="V29" s="363"/>
      <c r="W29" s="428"/>
      <c r="X29" s="429"/>
      <c r="Y29" s="430"/>
      <c r="Z29" s="358" t="s">
        <v>170</v>
      </c>
      <c r="AA29" s="359"/>
      <c r="AB29" s="359"/>
      <c r="AC29" s="359"/>
      <c r="AD29" s="359"/>
      <c r="AE29" s="359"/>
      <c r="AF29" s="359"/>
      <c r="AG29" s="360"/>
      <c r="AH29" s="361">
        <v>42</v>
      </c>
      <c r="AI29" s="362"/>
      <c r="AJ29" s="362"/>
      <c r="AK29" s="362"/>
      <c r="AL29" s="363"/>
      <c r="AM29" s="361">
        <v>130173</v>
      </c>
      <c r="AN29" s="362"/>
      <c r="AO29" s="362"/>
      <c r="AP29" s="362"/>
      <c r="AQ29" s="362"/>
      <c r="AR29" s="363"/>
      <c r="AS29" s="361">
        <v>3099</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77632</v>
      </c>
      <c r="BO29" s="386"/>
      <c r="BP29" s="386"/>
      <c r="BQ29" s="386"/>
      <c r="BR29" s="386"/>
      <c r="BS29" s="386"/>
      <c r="BT29" s="386"/>
      <c r="BU29" s="387"/>
      <c r="BV29" s="385">
        <v>77432</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96.2</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204575</v>
      </c>
      <c r="BO30" s="389"/>
      <c r="BP30" s="389"/>
      <c r="BQ30" s="389"/>
      <c r="BR30" s="389"/>
      <c r="BS30" s="389"/>
      <c r="BT30" s="389"/>
      <c r="BU30" s="390"/>
      <c r="BV30" s="388">
        <v>170030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国民健康保険事業勘定特別会計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4</v>
      </c>
      <c r="BF34" s="345"/>
      <c r="BG34" s="344" t="str">
        <f>IF('各会計、関係団体の財政状況及び健全化判断比率'!B30="","",'各会計、関係団体の財政状況及び健全化判断比率'!B30)</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5</v>
      </c>
      <c r="BX34" s="345"/>
      <c r="BY34" s="344" t="str">
        <f>IF('各会計、関係団体の財政状況及び健全化判断比率'!B68="","",'各会計、関係団体の財政状況及び健全化判断比率'!B68)</f>
        <v>鳥取県町村消防災害補償組合（一般会計）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14</v>
      </c>
      <c r="CP34" s="345"/>
      <c r="CQ34" s="344" t="str">
        <f>IF('各会計、関係団体の財政状況及び健全化判断比率'!BS7="","",'各会計、関係団体の財政状況及び健全化判断比率'!BS7)</f>
        <v>日吉津村土地開発公社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後期高齢者医療特別会計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6</v>
      </c>
      <c r="BX35" s="345"/>
      <c r="BY35" s="344" t="str">
        <f>IF('各会計、関係団体の財政状況及び健全化判断比率'!B69="","",'各会計、関係団体の財政状況及び健全化判断比率'!B69)</f>
        <v>鳥取県町村消防災害補償組合（特別会計）</v>
      </c>
      <c r="BZ35" s="344"/>
      <c r="CA35" s="344"/>
      <c r="CB35" s="344"/>
      <c r="CC35" s="344"/>
      <c r="CD35" s="344"/>
      <c r="CE35" s="344"/>
      <c r="CF35" s="344"/>
      <c r="CG35" s="344"/>
      <c r="CH35" s="344"/>
      <c r="CI35" s="344"/>
      <c r="CJ35" s="344"/>
      <c r="CK35" s="344"/>
      <c r="CL35" s="344"/>
      <c r="CM35" s="344"/>
      <c r="CN35" s="167"/>
      <c r="CO35" s="345">
        <f t="shared" ref="CO35:CO43" si="3">IF(CQ35="","",CO34+1)</f>
        <v>15</v>
      </c>
      <c r="CP35" s="345"/>
      <c r="CQ35" s="344" t="str">
        <f>IF('各会計、関係団体の財政状況及び健全化判断比率'!BS8="","",'各会計、関係団体の財政状況及び健全化判断比率'!BS8)</f>
        <v>ひえづ物産</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7</v>
      </c>
      <c r="BX36" s="345"/>
      <c r="BY36" s="344" t="str">
        <f>IF('各会計、関係団体の財政状況及び健全化判断比率'!B70="","",'各会計、関係団体の財政状況及び健全化判断比率'!B70)</f>
        <v>米子市日吉津村中学校組合</v>
      </c>
      <c r="BZ36" s="344"/>
      <c r="CA36" s="344"/>
      <c r="CB36" s="344"/>
      <c r="CC36" s="344"/>
      <c r="CD36" s="344"/>
      <c r="CE36" s="344"/>
      <c r="CF36" s="344"/>
      <c r="CG36" s="344"/>
      <c r="CH36" s="344"/>
      <c r="CI36" s="344"/>
      <c r="CJ36" s="344"/>
      <c r="CK36" s="344"/>
      <c r="CL36" s="344"/>
      <c r="CM36" s="344"/>
      <c r="CN36" s="167"/>
      <c r="CO36" s="345">
        <f t="shared" si="3"/>
        <v>16</v>
      </c>
      <c r="CP36" s="345"/>
      <c r="CQ36" s="344" t="str">
        <f>IF('各会計、関係団体の財政状況及び健全化判断比率'!BS9="","",'各会計、関係団体の財政状況及び健全化判断比率'!BS9)</f>
        <v>うなばら福祉事業団</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8</v>
      </c>
      <c r="BX37" s="345"/>
      <c r="BY37" s="344" t="str">
        <f>IF('各会計、関係団体の財政状況及び健全化判断比率'!B71="","",'各会計、関係団体の財政状況及び健全化判断比率'!B71)</f>
        <v>鳥取県町村職員退職手当組合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9</v>
      </c>
      <c r="BX38" s="345"/>
      <c r="BY38" s="344" t="str">
        <f>IF('各会計、関係団体の財政状況及び健全化判断比率'!B72="","",'各会計、関係団体の財政状況及び健全化判断比率'!B72)</f>
        <v>鳥取県西部広域行政管理組合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10</v>
      </c>
      <c r="BX39" s="345"/>
      <c r="BY39" s="344" t="str">
        <f>IF('各会計、関係団体の財政状況及び健全化判断比率'!B73="","",'各会計、関係団体の財政状況及び健全化判断比率'!B73)</f>
        <v>南部箕蚊屋広域連合（一般会計）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11</v>
      </c>
      <c r="BX40" s="345"/>
      <c r="BY40" s="344" t="str">
        <f>IF('各会計、関係団体の財政状況及び健全化判断比率'!B74="","",'各会計、関係団体の財政状況及び健全化判断比率'!B74)</f>
        <v>南部箕蚊屋広域連合（特別会計）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12</v>
      </c>
      <c r="BX41" s="345"/>
      <c r="BY41" s="344" t="str">
        <f>IF('各会計、関係団体の財政状況及び健全化判断比率'!B75="","",'各会計、関係団体の財政状況及び健全化判断比率'!B75)</f>
        <v>鳥取県後期高齢者医療広域連合（一般会計）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13</v>
      </c>
      <c r="BX42" s="345"/>
      <c r="BY42" s="344" t="str">
        <f>IF('各会計、関係団体の財政状況及び健全化判断比率'!B76="","",'各会計、関係団体の財政状況及び健全化判断比率'!B76)</f>
        <v>鳥取県後期高齢者医療広域連合（特別会計）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 zoomScale="70" zoomScaleNormal="70" zoomScaleSheetLayoutView="100" workbookViewId="0">
      <selection activeCell="B1" sqref="B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4" t="s">
        <v>520</v>
      </c>
      <c r="D34" s="1154"/>
      <c r="E34" s="1155"/>
      <c r="F34" s="32">
        <v>6.7</v>
      </c>
      <c r="G34" s="33">
        <v>7.07</v>
      </c>
      <c r="H34" s="33">
        <v>3.76</v>
      </c>
      <c r="I34" s="33">
        <v>5.23</v>
      </c>
      <c r="J34" s="34">
        <v>0.98</v>
      </c>
      <c r="K34" s="22"/>
      <c r="L34" s="22"/>
      <c r="M34" s="22"/>
      <c r="N34" s="22"/>
      <c r="O34" s="22"/>
      <c r="P34" s="22"/>
    </row>
    <row r="35" spans="1:16" ht="39" customHeight="1" x14ac:dyDescent="0.15">
      <c r="A35" s="22"/>
      <c r="B35" s="35"/>
      <c r="C35" s="1148" t="s">
        <v>521</v>
      </c>
      <c r="D35" s="1149"/>
      <c r="E35" s="1150"/>
      <c r="F35" s="36">
        <v>0.49</v>
      </c>
      <c r="G35" s="37">
        <v>0.17</v>
      </c>
      <c r="H35" s="37">
        <v>1.41</v>
      </c>
      <c r="I35" s="37">
        <v>0.51</v>
      </c>
      <c r="J35" s="38">
        <v>0.66</v>
      </c>
      <c r="K35" s="22"/>
      <c r="L35" s="22"/>
      <c r="M35" s="22"/>
      <c r="N35" s="22"/>
      <c r="O35" s="22"/>
      <c r="P35" s="22"/>
    </row>
    <row r="36" spans="1:16" ht="39" customHeight="1" x14ac:dyDescent="0.15">
      <c r="A36" s="22"/>
      <c r="B36" s="35"/>
      <c r="C36" s="1148" t="s">
        <v>522</v>
      </c>
      <c r="D36" s="1149"/>
      <c r="E36" s="1150"/>
      <c r="F36" s="36">
        <v>0.03</v>
      </c>
      <c r="G36" s="37">
        <v>0.02</v>
      </c>
      <c r="H36" s="37">
        <v>0.02</v>
      </c>
      <c r="I36" s="37">
        <v>0.37</v>
      </c>
      <c r="J36" s="38">
        <v>0.01</v>
      </c>
      <c r="K36" s="22"/>
      <c r="L36" s="22"/>
      <c r="M36" s="22"/>
      <c r="N36" s="22"/>
      <c r="O36" s="22"/>
      <c r="P36" s="22"/>
    </row>
    <row r="37" spans="1:16" ht="39" customHeight="1" x14ac:dyDescent="0.15">
      <c r="A37" s="22"/>
      <c r="B37" s="35"/>
      <c r="C37" s="1148" t="s">
        <v>523</v>
      </c>
      <c r="D37" s="1149"/>
      <c r="E37" s="1150"/>
      <c r="F37" s="36">
        <v>0</v>
      </c>
      <c r="G37" s="37">
        <v>0</v>
      </c>
      <c r="H37" s="37">
        <v>0</v>
      </c>
      <c r="I37" s="37">
        <v>0</v>
      </c>
      <c r="J37" s="38">
        <v>0</v>
      </c>
      <c r="K37" s="22"/>
      <c r="L37" s="22"/>
      <c r="M37" s="22"/>
      <c r="N37" s="22"/>
      <c r="O37" s="22"/>
      <c r="P37" s="22"/>
    </row>
    <row r="38" spans="1:16" ht="39" customHeight="1" x14ac:dyDescent="0.15">
      <c r="A38" s="22"/>
      <c r="B38" s="35"/>
      <c r="C38" s="1148"/>
      <c r="D38" s="1149"/>
      <c r="E38" s="1150"/>
      <c r="F38" s="36"/>
      <c r="G38" s="37"/>
      <c r="H38" s="37"/>
      <c r="I38" s="37"/>
      <c r="J38" s="38"/>
      <c r="K38" s="22"/>
      <c r="L38" s="22"/>
      <c r="M38" s="22"/>
      <c r="N38" s="22"/>
      <c r="O38" s="22"/>
      <c r="P38" s="22"/>
    </row>
    <row r="39" spans="1:16" ht="39" customHeight="1" x14ac:dyDescent="0.15">
      <c r="A39" s="22"/>
      <c r="B39" s="35"/>
      <c r="C39" s="1148"/>
      <c r="D39" s="1149"/>
      <c r="E39" s="1150"/>
      <c r="F39" s="36"/>
      <c r="G39" s="37"/>
      <c r="H39" s="37"/>
      <c r="I39" s="37"/>
      <c r="J39" s="38"/>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524</v>
      </c>
      <c r="D42" s="1149"/>
      <c r="E42" s="1150"/>
      <c r="F42" s="36" t="s">
        <v>474</v>
      </c>
      <c r="G42" s="37" t="s">
        <v>474</v>
      </c>
      <c r="H42" s="37" t="s">
        <v>474</v>
      </c>
      <c r="I42" s="37" t="s">
        <v>474</v>
      </c>
      <c r="J42" s="38" t="s">
        <v>474</v>
      </c>
      <c r="K42" s="22"/>
      <c r="L42" s="22"/>
      <c r="M42" s="22"/>
      <c r="N42" s="22"/>
      <c r="O42" s="22"/>
      <c r="P42" s="22"/>
    </row>
    <row r="43" spans="1:16" ht="39" customHeight="1" thickBot="1" x14ac:dyDescent="0.2">
      <c r="A43" s="22"/>
      <c r="B43" s="40"/>
      <c r="C43" s="1151" t="s">
        <v>525</v>
      </c>
      <c r="D43" s="1152"/>
      <c r="E43" s="1153"/>
      <c r="F43" s="41" t="s">
        <v>474</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189</v>
      </c>
      <c r="L45" s="60">
        <v>186</v>
      </c>
      <c r="M45" s="60">
        <v>185</v>
      </c>
      <c r="N45" s="60">
        <v>183</v>
      </c>
      <c r="O45" s="61">
        <v>186</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474</v>
      </c>
      <c r="L46" s="64" t="s">
        <v>474</v>
      </c>
      <c r="M46" s="64" t="s">
        <v>474</v>
      </c>
      <c r="N46" s="64" t="s">
        <v>474</v>
      </c>
      <c r="O46" s="65" t="s">
        <v>474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474</v>
      </c>
      <c r="L47" s="64" t="s">
        <v>474</v>
      </c>
      <c r="M47" s="64" t="s">
        <v>474</v>
      </c>
      <c r="N47" s="64" t="s">
        <v>474</v>
      </c>
      <c r="O47" s="65" t="s">
        <v>474</v>
      </c>
      <c r="P47" s="48"/>
      <c r="Q47" s="48"/>
      <c r="R47" s="48"/>
      <c r="S47" s="48"/>
      <c r="T47" s="48"/>
      <c r="U47" s="48"/>
    </row>
    <row r="48" spans="1:21" ht="30.75" customHeight="1" x14ac:dyDescent="0.15">
      <c r="A48" s="48"/>
      <c r="B48" s="1166"/>
      <c r="C48" s="1167"/>
      <c r="D48" s="62"/>
      <c r="E48" s="1158" t="s">
        <v>15</v>
      </c>
      <c r="F48" s="1158"/>
      <c r="G48" s="1158"/>
      <c r="H48" s="1158"/>
      <c r="I48" s="1158"/>
      <c r="J48" s="1159"/>
      <c r="K48" s="63">
        <v>10</v>
      </c>
      <c r="L48" s="64" t="s">
        <v>474</v>
      </c>
      <c r="M48" s="64">
        <v>8</v>
      </c>
      <c r="N48" s="64">
        <v>12</v>
      </c>
      <c r="O48" s="65">
        <v>18</v>
      </c>
      <c r="P48" s="48"/>
      <c r="Q48" s="48"/>
      <c r="R48" s="48"/>
      <c r="S48" s="48"/>
      <c r="T48" s="48"/>
      <c r="U48" s="48"/>
    </row>
    <row r="49" spans="1:21" ht="30.75" customHeight="1" x14ac:dyDescent="0.15">
      <c r="A49" s="48"/>
      <c r="B49" s="1166"/>
      <c r="C49" s="1167"/>
      <c r="D49" s="62"/>
      <c r="E49" s="1158" t="s">
        <v>16</v>
      </c>
      <c r="F49" s="1158"/>
      <c r="G49" s="1158"/>
      <c r="H49" s="1158"/>
      <c r="I49" s="1158"/>
      <c r="J49" s="1159"/>
      <c r="K49" s="63">
        <v>12</v>
      </c>
      <c r="L49" s="64">
        <v>12</v>
      </c>
      <c r="M49" s="64">
        <v>13</v>
      </c>
      <c r="N49" s="64">
        <v>13</v>
      </c>
      <c r="O49" s="65">
        <v>14</v>
      </c>
      <c r="P49" s="48"/>
      <c r="Q49" s="48"/>
      <c r="R49" s="48"/>
      <c r="S49" s="48"/>
      <c r="T49" s="48"/>
      <c r="U49" s="48"/>
    </row>
    <row r="50" spans="1:21" ht="30.75" customHeight="1" x14ac:dyDescent="0.15">
      <c r="A50" s="48"/>
      <c r="B50" s="1166"/>
      <c r="C50" s="1167"/>
      <c r="D50" s="62"/>
      <c r="E50" s="1158" t="s">
        <v>17</v>
      </c>
      <c r="F50" s="1158"/>
      <c r="G50" s="1158"/>
      <c r="H50" s="1158"/>
      <c r="I50" s="1158"/>
      <c r="J50" s="1159"/>
      <c r="K50" s="63">
        <v>5</v>
      </c>
      <c r="L50" s="64">
        <v>12</v>
      </c>
      <c r="M50" s="64">
        <v>26</v>
      </c>
      <c r="N50" s="64">
        <v>24</v>
      </c>
      <c r="O50" s="65">
        <v>21</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474</v>
      </c>
      <c r="L51" s="64" t="s">
        <v>474</v>
      </c>
      <c r="M51" s="64" t="s">
        <v>474</v>
      </c>
      <c r="N51" s="64" t="s">
        <v>474</v>
      </c>
      <c r="O51" s="65" t="s">
        <v>474</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130</v>
      </c>
      <c r="L52" s="64">
        <v>136</v>
      </c>
      <c r="M52" s="64">
        <v>145</v>
      </c>
      <c r="N52" s="64">
        <v>143</v>
      </c>
      <c r="O52" s="65">
        <v>141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86</v>
      </c>
      <c r="L53" s="69">
        <v>74</v>
      </c>
      <c r="M53" s="69">
        <v>87</v>
      </c>
      <c r="N53" s="69">
        <v>89</v>
      </c>
      <c r="O53" s="70">
        <v>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4" t="s">
        <v>24</v>
      </c>
      <c r="C41" s="1185"/>
      <c r="D41" s="81"/>
      <c r="E41" s="1186" t="s">
        <v>25</v>
      </c>
      <c r="F41" s="1186"/>
      <c r="G41" s="1186"/>
      <c r="H41" s="1187"/>
      <c r="I41" s="82">
        <v>1699</v>
      </c>
      <c r="J41" s="83">
        <v>1847</v>
      </c>
      <c r="K41" s="83">
        <v>2027</v>
      </c>
      <c r="L41" s="83">
        <v>2053</v>
      </c>
      <c r="M41" s="84">
        <v>2118</v>
      </c>
    </row>
    <row r="42" spans="2:13" ht="27.75" customHeight="1" x14ac:dyDescent="0.15">
      <c r="B42" s="1174"/>
      <c r="C42" s="1175"/>
      <c r="D42" s="85"/>
      <c r="E42" s="1178" t="s">
        <v>26</v>
      </c>
      <c r="F42" s="1178"/>
      <c r="G42" s="1178"/>
      <c r="H42" s="1179"/>
      <c r="I42" s="86">
        <v>663</v>
      </c>
      <c r="J42" s="87">
        <v>662</v>
      </c>
      <c r="K42" s="87">
        <v>629</v>
      </c>
      <c r="L42" s="87">
        <v>502</v>
      </c>
      <c r="M42" s="88">
        <v>404</v>
      </c>
    </row>
    <row r="43" spans="2:13" ht="27.75" customHeight="1" x14ac:dyDescent="0.15">
      <c r="B43" s="1174"/>
      <c r="C43" s="1175"/>
      <c r="D43" s="85"/>
      <c r="E43" s="1178" t="s">
        <v>27</v>
      </c>
      <c r="F43" s="1178"/>
      <c r="G43" s="1178"/>
      <c r="H43" s="1179"/>
      <c r="I43" s="86">
        <v>176</v>
      </c>
      <c r="J43" s="87">
        <v>69</v>
      </c>
      <c r="K43" s="87">
        <v>42</v>
      </c>
      <c r="L43" s="87">
        <v>48</v>
      </c>
      <c r="M43" s="88">
        <v>90</v>
      </c>
    </row>
    <row r="44" spans="2:13" ht="27.75" customHeight="1" x14ac:dyDescent="0.15">
      <c r="B44" s="1174"/>
      <c r="C44" s="1175"/>
      <c r="D44" s="85"/>
      <c r="E44" s="1178" t="s">
        <v>28</v>
      </c>
      <c r="F44" s="1178"/>
      <c r="G44" s="1178"/>
      <c r="H44" s="1179"/>
      <c r="I44" s="86">
        <v>108</v>
      </c>
      <c r="J44" s="87">
        <v>123</v>
      </c>
      <c r="K44" s="87">
        <v>135</v>
      </c>
      <c r="L44" s="87">
        <v>139</v>
      </c>
      <c r="M44" s="88">
        <v>139</v>
      </c>
    </row>
    <row r="45" spans="2:13" ht="27.75" customHeight="1" x14ac:dyDescent="0.15">
      <c r="B45" s="1174"/>
      <c r="C45" s="1175"/>
      <c r="D45" s="85"/>
      <c r="E45" s="1178" t="s">
        <v>29</v>
      </c>
      <c r="F45" s="1178"/>
      <c r="G45" s="1178"/>
      <c r="H45" s="1179"/>
      <c r="I45" s="86">
        <v>292</v>
      </c>
      <c r="J45" s="87">
        <v>282</v>
      </c>
      <c r="K45" s="87">
        <v>244</v>
      </c>
      <c r="L45" s="87">
        <v>185</v>
      </c>
      <c r="M45" s="88">
        <v>194</v>
      </c>
    </row>
    <row r="46" spans="2:13" ht="27.75" customHeight="1" x14ac:dyDescent="0.15">
      <c r="B46" s="1174"/>
      <c r="C46" s="1175"/>
      <c r="D46" s="89"/>
      <c r="E46" s="1178" t="s">
        <v>30</v>
      </c>
      <c r="F46" s="1178"/>
      <c r="G46" s="1178"/>
      <c r="H46" s="1179"/>
      <c r="I46" s="86">
        <v>5</v>
      </c>
      <c r="J46" s="87">
        <v>11</v>
      </c>
      <c r="K46" s="87">
        <v>33</v>
      </c>
      <c r="L46" s="87">
        <v>45</v>
      </c>
      <c r="M46" s="88">
        <v>48</v>
      </c>
    </row>
    <row r="47" spans="2:13" ht="27.75" customHeight="1" x14ac:dyDescent="0.15">
      <c r="B47" s="1174"/>
      <c r="C47" s="1175"/>
      <c r="D47" s="90"/>
      <c r="E47" s="1188" t="s">
        <v>31</v>
      </c>
      <c r="F47" s="1189"/>
      <c r="G47" s="1189"/>
      <c r="H47" s="1190"/>
      <c r="I47" s="86" t="s">
        <v>474</v>
      </c>
      <c r="J47" s="87" t="s">
        <v>474</v>
      </c>
      <c r="K47" s="87" t="s">
        <v>474</v>
      </c>
      <c r="L47" s="87" t="s">
        <v>474</v>
      </c>
      <c r="M47" s="88" t="s">
        <v>474</v>
      </c>
    </row>
    <row r="48" spans="2:13" ht="27.75" customHeight="1" x14ac:dyDescent="0.15">
      <c r="B48" s="1174"/>
      <c r="C48" s="1175"/>
      <c r="D48" s="85"/>
      <c r="E48" s="1178" t="s">
        <v>32</v>
      </c>
      <c r="F48" s="1178"/>
      <c r="G48" s="1178"/>
      <c r="H48" s="1179"/>
      <c r="I48" s="86" t="s">
        <v>474</v>
      </c>
      <c r="J48" s="87" t="s">
        <v>474</v>
      </c>
      <c r="K48" s="87" t="s">
        <v>474</v>
      </c>
      <c r="L48" s="87" t="s">
        <v>474</v>
      </c>
      <c r="M48" s="88" t="s">
        <v>474</v>
      </c>
    </row>
    <row r="49" spans="2:13" ht="27.75" customHeight="1" x14ac:dyDescent="0.15">
      <c r="B49" s="1176"/>
      <c r="C49" s="1177"/>
      <c r="D49" s="85"/>
      <c r="E49" s="1178" t="s">
        <v>33</v>
      </c>
      <c r="F49" s="1178"/>
      <c r="G49" s="1178"/>
      <c r="H49" s="1179"/>
      <c r="I49" s="86" t="s">
        <v>474</v>
      </c>
      <c r="J49" s="87" t="s">
        <v>474</v>
      </c>
      <c r="K49" s="87" t="s">
        <v>474</v>
      </c>
      <c r="L49" s="87" t="s">
        <v>474</v>
      </c>
      <c r="M49" s="88" t="s">
        <v>474</v>
      </c>
    </row>
    <row r="50" spans="2:13" ht="27.75" customHeight="1" x14ac:dyDescent="0.15">
      <c r="B50" s="1172" t="s">
        <v>34</v>
      </c>
      <c r="C50" s="1173"/>
      <c r="D50" s="91"/>
      <c r="E50" s="1178" t="s">
        <v>35</v>
      </c>
      <c r="F50" s="1178"/>
      <c r="G50" s="1178"/>
      <c r="H50" s="1179"/>
      <c r="I50" s="86">
        <v>1156</v>
      </c>
      <c r="J50" s="87">
        <v>765</v>
      </c>
      <c r="K50" s="87">
        <v>780</v>
      </c>
      <c r="L50" s="87">
        <v>860</v>
      </c>
      <c r="M50" s="88">
        <v>890</v>
      </c>
    </row>
    <row r="51" spans="2:13" ht="27.75" customHeight="1" x14ac:dyDescent="0.15">
      <c r="B51" s="1174"/>
      <c r="C51" s="1175"/>
      <c r="D51" s="85"/>
      <c r="E51" s="1178" t="s">
        <v>36</v>
      </c>
      <c r="F51" s="1178"/>
      <c r="G51" s="1178"/>
      <c r="H51" s="1179"/>
      <c r="I51" s="86">
        <v>19</v>
      </c>
      <c r="J51" s="87">
        <v>14</v>
      </c>
      <c r="K51" s="87">
        <v>8</v>
      </c>
      <c r="L51" s="87">
        <v>2</v>
      </c>
      <c r="M51" s="88" t="s">
        <v>474</v>
      </c>
    </row>
    <row r="52" spans="2:13" ht="27.75" customHeight="1" x14ac:dyDescent="0.15">
      <c r="B52" s="1176"/>
      <c r="C52" s="1177"/>
      <c r="D52" s="85"/>
      <c r="E52" s="1178" t="s">
        <v>37</v>
      </c>
      <c r="F52" s="1178"/>
      <c r="G52" s="1178"/>
      <c r="H52" s="1179"/>
      <c r="I52" s="86">
        <v>1609</v>
      </c>
      <c r="J52" s="87">
        <v>1787</v>
      </c>
      <c r="K52" s="87">
        <v>1845</v>
      </c>
      <c r="L52" s="87">
        <v>1865</v>
      </c>
      <c r="M52" s="88">
        <v>1993</v>
      </c>
    </row>
    <row r="53" spans="2:13" ht="27.75" customHeight="1" thickBot="1" x14ac:dyDescent="0.2">
      <c r="B53" s="1180" t="s">
        <v>21</v>
      </c>
      <c r="C53" s="1181"/>
      <c r="D53" s="92"/>
      <c r="E53" s="1182" t="s">
        <v>38</v>
      </c>
      <c r="F53" s="1182"/>
      <c r="G53" s="1182"/>
      <c r="H53" s="1183"/>
      <c r="I53" s="93">
        <v>158</v>
      </c>
      <c r="J53" s="94">
        <v>428</v>
      </c>
      <c r="K53" s="94">
        <v>475</v>
      </c>
      <c r="L53" s="94">
        <v>243</v>
      </c>
      <c r="M53" s="95">
        <v>109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71522</v>
      </c>
      <c r="E3" s="118"/>
      <c r="F3" s="119">
        <v>185018</v>
      </c>
      <c r="G3" s="120"/>
      <c r="H3" s="121"/>
    </row>
    <row r="4" spans="1:8" x14ac:dyDescent="0.15">
      <c r="A4" s="122"/>
      <c r="B4" s="123"/>
      <c r="C4" s="124"/>
      <c r="D4" s="125">
        <v>50186</v>
      </c>
      <c r="E4" s="126"/>
      <c r="F4" s="127">
        <v>95064</v>
      </c>
      <c r="G4" s="128"/>
      <c r="H4" s="129"/>
    </row>
    <row r="5" spans="1:8" x14ac:dyDescent="0.15">
      <c r="A5" s="110" t="s">
        <v>508</v>
      </c>
      <c r="B5" s="115"/>
      <c r="C5" s="116"/>
      <c r="D5" s="117">
        <v>114864</v>
      </c>
      <c r="E5" s="118"/>
      <c r="F5" s="119">
        <v>238802</v>
      </c>
      <c r="G5" s="120"/>
      <c r="H5" s="121"/>
    </row>
    <row r="6" spans="1:8" x14ac:dyDescent="0.15">
      <c r="A6" s="122"/>
      <c r="B6" s="123"/>
      <c r="C6" s="124"/>
      <c r="D6" s="125">
        <v>91358</v>
      </c>
      <c r="E6" s="126"/>
      <c r="F6" s="127">
        <v>128562</v>
      </c>
      <c r="G6" s="128"/>
      <c r="H6" s="129"/>
    </row>
    <row r="7" spans="1:8" x14ac:dyDescent="0.15">
      <c r="A7" s="110" t="s">
        <v>509</v>
      </c>
      <c r="B7" s="115"/>
      <c r="C7" s="116"/>
      <c r="D7" s="117">
        <v>309588</v>
      </c>
      <c r="E7" s="118"/>
      <c r="F7" s="119">
        <v>288550</v>
      </c>
      <c r="G7" s="120"/>
      <c r="H7" s="121"/>
    </row>
    <row r="8" spans="1:8" x14ac:dyDescent="0.15">
      <c r="A8" s="122"/>
      <c r="B8" s="123"/>
      <c r="C8" s="124"/>
      <c r="D8" s="125">
        <v>286070</v>
      </c>
      <c r="E8" s="126"/>
      <c r="F8" s="127">
        <v>141525</v>
      </c>
      <c r="G8" s="128"/>
      <c r="H8" s="129"/>
    </row>
    <row r="9" spans="1:8" x14ac:dyDescent="0.15">
      <c r="A9" s="110" t="s">
        <v>510</v>
      </c>
      <c r="B9" s="115"/>
      <c r="C9" s="116"/>
      <c r="D9" s="117">
        <v>61965</v>
      </c>
      <c r="E9" s="118"/>
      <c r="F9" s="119">
        <v>287914</v>
      </c>
      <c r="G9" s="120"/>
      <c r="H9" s="121"/>
    </row>
    <row r="10" spans="1:8" x14ac:dyDescent="0.15">
      <c r="A10" s="122"/>
      <c r="B10" s="123"/>
      <c r="C10" s="124"/>
      <c r="D10" s="125">
        <v>60470</v>
      </c>
      <c r="E10" s="126"/>
      <c r="F10" s="127">
        <v>146531</v>
      </c>
      <c r="G10" s="128"/>
      <c r="H10" s="129"/>
    </row>
    <row r="11" spans="1:8" x14ac:dyDescent="0.15">
      <c r="A11" s="110" t="s">
        <v>511</v>
      </c>
      <c r="B11" s="115"/>
      <c r="C11" s="116"/>
      <c r="D11" s="117">
        <v>58689</v>
      </c>
      <c r="E11" s="118"/>
      <c r="F11" s="119">
        <v>310300</v>
      </c>
      <c r="G11" s="120"/>
      <c r="H11" s="121"/>
    </row>
    <row r="12" spans="1:8" x14ac:dyDescent="0.15">
      <c r="A12" s="122"/>
      <c r="B12" s="123"/>
      <c r="C12" s="130"/>
      <c r="D12" s="125">
        <v>51464</v>
      </c>
      <c r="E12" s="126"/>
      <c r="F12" s="127">
        <v>157576</v>
      </c>
      <c r="G12" s="128"/>
      <c r="H12" s="129"/>
    </row>
    <row r="13" spans="1:8" x14ac:dyDescent="0.15">
      <c r="A13" s="110"/>
      <c r="B13" s="115"/>
      <c r="C13" s="131"/>
      <c r="D13" s="132">
        <v>123326</v>
      </c>
      <c r="E13" s="133"/>
      <c r="F13" s="134">
        <v>262117</v>
      </c>
      <c r="G13" s="135"/>
      <c r="H13" s="121"/>
    </row>
    <row r="14" spans="1:8" x14ac:dyDescent="0.15">
      <c r="A14" s="122"/>
      <c r="B14" s="123"/>
      <c r="C14" s="124"/>
      <c r="D14" s="125">
        <v>107910</v>
      </c>
      <c r="E14" s="126"/>
      <c r="F14" s="127">
        <v>133852</v>
      </c>
      <c r="G14" s="128"/>
      <c r="H14" s="129"/>
    </row>
    <row r="17" spans="1:11" x14ac:dyDescent="0.15">
      <c r="A17" s="106" t="s">
        <v>41</v>
      </c>
    </row>
    <row r="18" spans="1:11" x14ac:dyDescent="0.15">
      <c r="A18" s="136"/>
      <c r="B18" s="136" t="str">
        <f>'実質収支比率等に係る経年分析（市町村）'!F$46</f>
        <v>H24</v>
      </c>
      <c r="C18" s="136" t="str">
        <f>'実質収支比率等に係る経年分析（市町村）'!G$46</f>
        <v>H25</v>
      </c>
      <c r="D18" s="136" t="str">
        <f>'実質収支比率等に係る経年分析（市町村）'!H$46</f>
        <v>H26</v>
      </c>
      <c r="E18" s="136" t="str">
        <f>'実質収支比率等に係る経年分析（市町村）'!I$46</f>
        <v>H27</v>
      </c>
      <c r="F18" s="136" t="str">
        <f>'実質収支比率等に係る経年分析（市町村）'!J$46</f>
        <v>H28</v>
      </c>
    </row>
    <row r="19" spans="1:11" x14ac:dyDescent="0.15">
      <c r="A19" s="136" t="s">
        <v>42</v>
      </c>
      <c r="B19" s="136">
        <f>ROUND(VALUE(SUBSTITUTE('実質収支比率等に係る経年分析（市町村）'!F$48,"▲","-")),2)</f>
        <v>6.7</v>
      </c>
      <c r="C19" s="136">
        <f>ROUND(VALUE(SUBSTITUTE('実質収支比率等に係る経年分析（市町村）'!G$48,"▲","-")),2)</f>
        <v>7.07</v>
      </c>
      <c r="D19" s="136">
        <f>ROUND(VALUE(SUBSTITUTE('実質収支比率等に係る経年分析（市町村）'!H$48,"▲","-")),2)</f>
        <v>3.77</v>
      </c>
      <c r="E19" s="136">
        <f>ROUND(VALUE(SUBSTITUTE('実質収支比率等に係る経年分析（市町村）'!I$48,"▲","-")),2)</f>
        <v>5.24</v>
      </c>
      <c r="F19" s="136">
        <f>ROUND(VALUE(SUBSTITUTE('実質収支比率等に係る経年分析（市町村）'!J$48,"▲","-")),2)</f>
        <v>0.98</v>
      </c>
    </row>
    <row r="20" spans="1:11" x14ac:dyDescent="0.15">
      <c r="A20" s="136" t="s">
        <v>43</v>
      </c>
      <c r="B20" s="136">
        <f>ROUND(VALUE(SUBSTITUTE('実質収支比率等に係る経年分析（市町村）'!F$47,"▲","-")),2)</f>
        <v>38.01</v>
      </c>
      <c r="C20" s="136">
        <f>ROUND(VALUE(SUBSTITUTE('実質収支比率等に係る経年分析（市町村）'!G$47,"▲","-")),2)</f>
        <v>41.76</v>
      </c>
      <c r="D20" s="136">
        <f>ROUND(VALUE(SUBSTITUTE('実質収支比率等に係る経年分析（市町村）'!H$47,"▲","-")),2)</f>
        <v>45.4</v>
      </c>
      <c r="E20" s="136">
        <f>ROUND(VALUE(SUBSTITUTE('実質収支比率等に係る経年分析（市町村）'!I$47,"▲","-")),2)</f>
        <v>44.44</v>
      </c>
      <c r="F20" s="136">
        <f>ROUND(VALUE(SUBSTITUTE('実質収支比率等に係る経年分析（市町村）'!J$47,"▲","-")),2)</f>
        <v>44.12</v>
      </c>
    </row>
    <row r="21" spans="1:11" x14ac:dyDescent="0.15">
      <c r="A21" s="136" t="s">
        <v>44</v>
      </c>
      <c r="B21" s="136">
        <f>IF(ISNUMBER(VALUE(SUBSTITUTE('実質収支比率等に係る経年分析（市町村）'!F$49,"▲","-"))),ROUND(VALUE(SUBSTITUTE('実質収支比率等に係る経年分析（市町村）'!F$49,"▲","-")),2),NA())</f>
        <v>5.68</v>
      </c>
      <c r="C21" s="136">
        <f>IF(ISNUMBER(VALUE(SUBSTITUTE('実質収支比率等に係る経年分析（市町村）'!G$49,"▲","-"))),ROUND(VALUE(SUBSTITUTE('実質収支比率等に係る経年分析（市町村）'!G$49,"▲","-")),2),NA())</f>
        <v>4.6399999999999997</v>
      </c>
      <c r="D21" s="136">
        <f>IF(ISNUMBER(VALUE(SUBSTITUTE('実質収支比率等に係る経年分析（市町村）'!H$49,"▲","-"))),ROUND(VALUE(SUBSTITUTE('実質収支比率等に係る経年分析（市町村）'!H$49,"▲","-")),2),NA())</f>
        <v>0.46</v>
      </c>
      <c r="E21" s="136">
        <f>IF(ISNUMBER(VALUE(SUBSTITUTE('実質収支比率等に係る経年分析（市町村）'!I$49,"▲","-"))),ROUND(VALUE(SUBSTITUTE('実質収支比率等に係る経年分析（市町村）'!I$49,"▲","-")),2),NA())</f>
        <v>2.54</v>
      </c>
      <c r="F21" s="136">
        <f>IF(ISNUMBER(VALUE(SUBSTITUTE('実質収支比率等に係る経年分析（市町村）'!J$49,"▲","-"))),ROUND(VALUE(SUBSTITUTE('実質収支比率等に係る経年分析（市町村）'!J$49,"▲","-")),2),NA())</f>
        <v>-4.63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0.01</v>
      </c>
    </row>
    <row r="35" spans="1:16" x14ac:dyDescent="0.15">
      <c r="A35" s="137" t="str">
        <f>IF(連結実質赤字比率に係る赤字・黒字の構成分析!C$35="",NA(),連結実質赤字比率に係る赤字・黒字の構成分析!C$35)</f>
        <v>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0.98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130</v>
      </c>
      <c r="E42" s="138"/>
      <c r="F42" s="138"/>
      <c r="G42" s="138">
        <f>'実質公債費比率（分子）の構造'!L$52</f>
        <v>136</v>
      </c>
      <c r="H42" s="138"/>
      <c r="I42" s="138"/>
      <c r="J42" s="138">
        <f>'実質公債費比率（分子）の構造'!M$52</f>
        <v>145</v>
      </c>
      <c r="K42" s="138"/>
      <c r="L42" s="138"/>
      <c r="M42" s="138">
        <f>'実質公債費比率（分子）の構造'!N$52</f>
        <v>143</v>
      </c>
      <c r="N42" s="138"/>
      <c r="O42" s="138"/>
      <c r="P42" s="138">
        <f>'実質公債費比率（分子）の構造'!O$52</f>
        <v>141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v>
      </c>
      <c r="C44" s="138"/>
      <c r="D44" s="138"/>
      <c r="E44" s="138">
        <f>'実質公債費比率（分子）の構造'!L$50</f>
        <v>12</v>
      </c>
      <c r="F44" s="138"/>
      <c r="G44" s="138"/>
      <c r="H44" s="138">
        <f>'実質公債費比率（分子）の構造'!M$50</f>
        <v>26</v>
      </c>
      <c r="I44" s="138"/>
      <c r="J44" s="138"/>
      <c r="K44" s="138">
        <f>'実質公債費比率（分子）の構造'!N$50</f>
        <v>24</v>
      </c>
      <c r="L44" s="138"/>
      <c r="M44" s="138"/>
      <c r="N44" s="138">
        <f>'実質公債費比率（分子）の構造'!O$50</f>
        <v>21</v>
      </c>
      <c r="O44" s="138"/>
      <c r="P44" s="138"/>
    </row>
    <row r="45" spans="1:16" x14ac:dyDescent="0.15">
      <c r="A45" s="138" t="s">
        <v>54</v>
      </c>
      <c r="B45" s="138">
        <f>'実質公債費比率（分子）の構造'!K$49</f>
        <v>12</v>
      </c>
      <c r="C45" s="138"/>
      <c r="D45" s="138"/>
      <c r="E45" s="138">
        <f>'実質公債費比率（分子）の構造'!L$49</f>
        <v>12</v>
      </c>
      <c r="F45" s="138"/>
      <c r="G45" s="138"/>
      <c r="H45" s="138">
        <f>'実質公債費比率（分子）の構造'!M$49</f>
        <v>13</v>
      </c>
      <c r="I45" s="138"/>
      <c r="J45" s="138"/>
      <c r="K45" s="138">
        <f>'実質公債費比率（分子）の構造'!N$49</f>
        <v>13</v>
      </c>
      <c r="L45" s="138"/>
      <c r="M45" s="138"/>
      <c r="N45" s="138">
        <f>'実質公債費比率（分子）の構造'!O$49</f>
        <v>14</v>
      </c>
      <c r="O45" s="138"/>
      <c r="P45" s="138"/>
    </row>
    <row r="46" spans="1:16" x14ac:dyDescent="0.15">
      <c r="A46" s="138" t="s">
        <v>55</v>
      </c>
      <c r="B46" s="138">
        <f>'実質公債費比率（分子）の構造'!K$48</f>
        <v>10</v>
      </c>
      <c r="C46" s="138"/>
      <c r="D46" s="138"/>
      <c r="E46" s="138" t="str">
        <f>'実質公債費比率（分子）の構造'!L$48</f>
        <v>-</v>
      </c>
      <c r="F46" s="138"/>
      <c r="G46" s="138"/>
      <c r="H46" s="138">
        <f>'実質公債費比率（分子）の構造'!M$48</f>
        <v>8</v>
      </c>
      <c r="I46" s="138"/>
      <c r="J46" s="138"/>
      <c r="K46" s="138">
        <f>'実質公債費比率（分子）の構造'!N$48</f>
        <v>12</v>
      </c>
      <c r="L46" s="138"/>
      <c r="M46" s="138"/>
      <c r="N46" s="138">
        <f>'実質公債費比率（分子）の構造'!O$48</f>
        <v>18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189</v>
      </c>
      <c r="C49" s="138"/>
      <c r="D49" s="138"/>
      <c r="E49" s="138">
        <f>'実質公債費比率（分子）の構造'!L$45</f>
        <v>186</v>
      </c>
      <c r="F49" s="138"/>
      <c r="G49" s="138"/>
      <c r="H49" s="138">
        <f>'実質公債費比率（分子）の構造'!M$45</f>
        <v>185</v>
      </c>
      <c r="I49" s="138"/>
      <c r="J49" s="138"/>
      <c r="K49" s="138">
        <f>'実質公債費比率（分子）の構造'!N$45</f>
        <v>183</v>
      </c>
      <c r="L49" s="138"/>
      <c r="M49" s="138"/>
      <c r="N49" s="138">
        <f>'実質公債費比率（分子）の構造'!O$45</f>
        <v>186</v>
      </c>
      <c r="O49" s="138"/>
      <c r="P49" s="138"/>
    </row>
    <row r="50" spans="1:16" x14ac:dyDescent="0.15">
      <c r="A50" s="138" t="s">
        <v>59</v>
      </c>
      <c r="B50" s="138" t="e">
        <f>NA()</f>
        <v>#N/A</v>
      </c>
      <c r="C50" s="138">
        <f>IF(ISNUMBER('実質公債費比率（分子）の構造'!K$53),'実質公債費比率（分子）の構造'!K$53,NA())</f>
        <v>86</v>
      </c>
      <c r="D50" s="138" t="e">
        <f>NA()</f>
        <v>#N/A</v>
      </c>
      <c r="E50" s="138" t="e">
        <f>NA()</f>
        <v>#N/A</v>
      </c>
      <c r="F50" s="138">
        <f>IF(ISNUMBER('実質公債費比率（分子）の構造'!L$53),'実質公債費比率（分子）の構造'!L$53,NA())</f>
        <v>74</v>
      </c>
      <c r="G50" s="138" t="e">
        <f>NA()</f>
        <v>#N/A</v>
      </c>
      <c r="H50" s="138" t="e">
        <f>NA()</f>
        <v>#N/A</v>
      </c>
      <c r="I50" s="138">
        <f>IF(ISNUMBER('実質公債費比率（分子）の構造'!M$53),'実質公債費比率（分子）の構造'!M$53,NA())</f>
        <v>87</v>
      </c>
      <c r="J50" s="138" t="e">
        <f>NA()</f>
        <v>#N/A</v>
      </c>
      <c r="K50" s="138" t="e">
        <f>NA()</f>
        <v>#N/A</v>
      </c>
      <c r="L50" s="138">
        <f>IF(ISNUMBER('実質公債費比率（分子）の構造'!N$53),'実質公債費比率（分子）の構造'!N$53,NA())</f>
        <v>89</v>
      </c>
      <c r="M50" s="138" t="e">
        <f>NA()</f>
        <v>#N/A</v>
      </c>
      <c r="N50" s="138" t="e">
        <f>NA()</f>
        <v>#N/A</v>
      </c>
      <c r="O50" s="138">
        <f>IF(ISNUMBER('実質公債費比率（分子）の構造'!O$53),'実質公債費比率（分子）の構造'!O$53,NA())</f>
        <v>98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1609</v>
      </c>
      <c r="E56" s="137"/>
      <c r="F56" s="137"/>
      <c r="G56" s="137">
        <f>'将来負担比率（分子）の構造'!J$52</f>
        <v>1787</v>
      </c>
      <c r="H56" s="137"/>
      <c r="I56" s="137"/>
      <c r="J56" s="137">
        <f>'将来負担比率（分子）の構造'!K$52</f>
        <v>1845</v>
      </c>
      <c r="K56" s="137"/>
      <c r="L56" s="137"/>
      <c r="M56" s="137">
        <f>'将来負担比率（分子）の構造'!L$52</f>
        <v>1865</v>
      </c>
      <c r="N56" s="137"/>
      <c r="O56" s="137"/>
      <c r="P56" s="137">
        <f>'将来負担比率（分子）の構造'!M$52</f>
        <v>1993</v>
      </c>
    </row>
    <row r="57" spans="1:16" x14ac:dyDescent="0.15">
      <c r="A57" s="137" t="s">
        <v>36</v>
      </c>
      <c r="B57" s="137"/>
      <c r="C57" s="137"/>
      <c r="D57" s="137">
        <f>'将来負担比率（分子）の構造'!I$51</f>
        <v>19</v>
      </c>
      <c r="E57" s="137"/>
      <c r="F57" s="137"/>
      <c r="G57" s="137">
        <f>'将来負担比率（分子）の構造'!J$51</f>
        <v>14</v>
      </c>
      <c r="H57" s="137"/>
      <c r="I57" s="137"/>
      <c r="J57" s="137">
        <f>'将来負担比率（分子）の構造'!K$51</f>
        <v>8</v>
      </c>
      <c r="K57" s="137"/>
      <c r="L57" s="137"/>
      <c r="M57" s="137">
        <f>'将来負担比率（分子）の構造'!L$51</f>
        <v>2</v>
      </c>
      <c r="N57" s="137"/>
      <c r="O57" s="137"/>
      <c r="P57" s="137" t="str">
        <f>'将来負担比率（分子）の構造'!M$51</f>
        <v>-</v>
      </c>
    </row>
    <row r="58" spans="1:16" x14ac:dyDescent="0.15">
      <c r="A58" s="137" t="s">
        <v>35</v>
      </c>
      <c r="B58" s="137"/>
      <c r="C58" s="137"/>
      <c r="D58" s="137">
        <f>'将来負担比率（分子）の構造'!I$50</f>
        <v>1156</v>
      </c>
      <c r="E58" s="137"/>
      <c r="F58" s="137"/>
      <c r="G58" s="137">
        <f>'将来負担比率（分子）の構造'!J$50</f>
        <v>765</v>
      </c>
      <c r="H58" s="137"/>
      <c r="I58" s="137"/>
      <c r="J58" s="137">
        <f>'将来負担比率（分子）の構造'!K$50</f>
        <v>780</v>
      </c>
      <c r="K58" s="137"/>
      <c r="L58" s="137"/>
      <c r="M58" s="137">
        <f>'将来負担比率（分子）の構造'!L$50</f>
        <v>860</v>
      </c>
      <c r="N58" s="137"/>
      <c r="O58" s="137"/>
      <c r="P58" s="137">
        <f>'将来負担比率（分子）の構造'!M$50</f>
        <v>890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v>
      </c>
      <c r="C61" s="137"/>
      <c r="D61" s="137"/>
      <c r="E61" s="137">
        <f>'将来負担比率（分子）の構造'!J$46</f>
        <v>11</v>
      </c>
      <c r="F61" s="137"/>
      <c r="G61" s="137"/>
      <c r="H61" s="137">
        <f>'将来負担比率（分子）の構造'!K$46</f>
        <v>33</v>
      </c>
      <c r="I61" s="137"/>
      <c r="J61" s="137"/>
      <c r="K61" s="137">
        <f>'将来負担比率（分子）の構造'!L$46</f>
        <v>45</v>
      </c>
      <c r="L61" s="137"/>
      <c r="M61" s="137"/>
      <c r="N61" s="137">
        <f>'将来負担比率（分子）の構造'!M$46</f>
        <v>48</v>
      </c>
      <c r="O61" s="137"/>
      <c r="P61" s="137"/>
    </row>
    <row r="62" spans="1:16" x14ac:dyDescent="0.15">
      <c r="A62" s="137" t="s">
        <v>29</v>
      </c>
      <c r="B62" s="137">
        <f>'将来負担比率（分子）の構造'!I$45</f>
        <v>292</v>
      </c>
      <c r="C62" s="137"/>
      <c r="D62" s="137"/>
      <c r="E62" s="137">
        <f>'将来負担比率（分子）の構造'!J$45</f>
        <v>282</v>
      </c>
      <c r="F62" s="137"/>
      <c r="G62" s="137"/>
      <c r="H62" s="137">
        <f>'将来負担比率（分子）の構造'!K$45</f>
        <v>244</v>
      </c>
      <c r="I62" s="137"/>
      <c r="J62" s="137"/>
      <c r="K62" s="137">
        <f>'将来負担比率（分子）の構造'!L$45</f>
        <v>185</v>
      </c>
      <c r="L62" s="137"/>
      <c r="M62" s="137"/>
      <c r="N62" s="137">
        <f>'将来負担比率（分子）の構造'!M$45</f>
        <v>194</v>
      </c>
      <c r="O62" s="137"/>
      <c r="P62" s="137"/>
    </row>
    <row r="63" spans="1:16" x14ac:dyDescent="0.15">
      <c r="A63" s="137" t="s">
        <v>28</v>
      </c>
      <c r="B63" s="137">
        <f>'将来負担比率（分子）の構造'!I$44</f>
        <v>108</v>
      </c>
      <c r="C63" s="137"/>
      <c r="D63" s="137"/>
      <c r="E63" s="137">
        <f>'将来負担比率（分子）の構造'!J$44</f>
        <v>123</v>
      </c>
      <c r="F63" s="137"/>
      <c r="G63" s="137"/>
      <c r="H63" s="137">
        <f>'将来負担比率（分子）の構造'!K$44</f>
        <v>135</v>
      </c>
      <c r="I63" s="137"/>
      <c r="J63" s="137"/>
      <c r="K63" s="137">
        <f>'将来負担比率（分子）の構造'!L$44</f>
        <v>139</v>
      </c>
      <c r="L63" s="137"/>
      <c r="M63" s="137"/>
      <c r="N63" s="137">
        <f>'将来負担比率（分子）の構造'!M$44</f>
        <v>139</v>
      </c>
      <c r="O63" s="137"/>
      <c r="P63" s="137"/>
    </row>
    <row r="64" spans="1:16" x14ac:dyDescent="0.15">
      <c r="A64" s="137" t="s">
        <v>27</v>
      </c>
      <c r="B64" s="137">
        <f>'将来負担比率（分子）の構造'!I$43</f>
        <v>176</v>
      </c>
      <c r="C64" s="137"/>
      <c r="D64" s="137"/>
      <c r="E64" s="137">
        <f>'将来負担比率（分子）の構造'!J$43</f>
        <v>69</v>
      </c>
      <c r="F64" s="137"/>
      <c r="G64" s="137"/>
      <c r="H64" s="137">
        <f>'将来負担比率（分子）の構造'!K$43</f>
        <v>42</v>
      </c>
      <c r="I64" s="137"/>
      <c r="J64" s="137"/>
      <c r="K64" s="137">
        <f>'将来負担比率（分子）の構造'!L$43</f>
        <v>48</v>
      </c>
      <c r="L64" s="137"/>
      <c r="M64" s="137"/>
      <c r="N64" s="137">
        <f>'将来負担比率（分子）の構造'!M$43</f>
        <v>90</v>
      </c>
      <c r="O64" s="137"/>
      <c r="P64" s="137"/>
    </row>
    <row r="65" spans="1:16" x14ac:dyDescent="0.15">
      <c r="A65" s="137" t="s">
        <v>26</v>
      </c>
      <c r="B65" s="137">
        <f>'将来負担比率（分子）の構造'!I$42</f>
        <v>663</v>
      </c>
      <c r="C65" s="137"/>
      <c r="D65" s="137"/>
      <c r="E65" s="137">
        <f>'将来負担比率（分子）の構造'!J$42</f>
        <v>662</v>
      </c>
      <c r="F65" s="137"/>
      <c r="G65" s="137"/>
      <c r="H65" s="137">
        <f>'将来負担比率（分子）の構造'!K$42</f>
        <v>629</v>
      </c>
      <c r="I65" s="137"/>
      <c r="J65" s="137"/>
      <c r="K65" s="137">
        <f>'将来負担比率（分子）の構造'!L$42</f>
        <v>502</v>
      </c>
      <c r="L65" s="137"/>
      <c r="M65" s="137"/>
      <c r="N65" s="137">
        <f>'将来負担比率（分子）の構造'!M$42</f>
        <v>404</v>
      </c>
      <c r="O65" s="137"/>
      <c r="P65" s="137"/>
    </row>
    <row r="66" spans="1:16" x14ac:dyDescent="0.15">
      <c r="A66" s="137" t="s">
        <v>25</v>
      </c>
      <c r="B66" s="137">
        <f>'将来負担比率（分子）の構造'!I$41</f>
        <v>1699</v>
      </c>
      <c r="C66" s="137"/>
      <c r="D66" s="137"/>
      <c r="E66" s="137">
        <f>'将来負担比率（分子）の構造'!J$41</f>
        <v>1847</v>
      </c>
      <c r="F66" s="137"/>
      <c r="G66" s="137"/>
      <c r="H66" s="137">
        <f>'将来負担比率（分子）の構造'!K$41</f>
        <v>2027</v>
      </c>
      <c r="I66" s="137"/>
      <c r="J66" s="137"/>
      <c r="K66" s="137">
        <f>'将来負担比率（分子）の構造'!L$41</f>
        <v>2053</v>
      </c>
      <c r="L66" s="137"/>
      <c r="M66" s="137"/>
      <c r="N66" s="137">
        <f>'将来負担比率（分子）の構造'!M$41</f>
        <v>2118</v>
      </c>
      <c r="O66" s="137"/>
      <c r="P66" s="137"/>
    </row>
    <row r="67" spans="1:16" x14ac:dyDescent="0.15">
      <c r="A67" s="137" t="s">
        <v>63</v>
      </c>
      <c r="B67" s="137" t="e">
        <f>NA()</f>
        <v>#N/A</v>
      </c>
      <c r="C67" s="137">
        <f>IF(ISNUMBER('将来負担比率（分子）の構造'!I$53), IF('将来負担比率（分子）の構造'!I$53 &lt; 0, 0, '将来負担比率（分子）の構造'!I$53), NA())</f>
        <v>158</v>
      </c>
      <c r="D67" s="137" t="e">
        <f>NA()</f>
        <v>#N/A</v>
      </c>
      <c r="E67" s="137" t="e">
        <f>NA()</f>
        <v>#N/A</v>
      </c>
      <c r="F67" s="137">
        <f>IF(ISNUMBER('将来負担比率（分子）の構造'!J$53), IF('将来負担比率（分子）の構造'!J$53 &lt; 0, 0, '将来負担比率（分子）の構造'!J$53), NA())</f>
        <v>428</v>
      </c>
      <c r="G67" s="137" t="e">
        <f>NA()</f>
        <v>#N/A</v>
      </c>
      <c r="H67" s="137" t="e">
        <f>NA()</f>
        <v>#N/A</v>
      </c>
      <c r="I67" s="137">
        <f>IF(ISNUMBER('将来負担比率（分子）の構造'!K$53), IF('将来負担比率（分子）の構造'!K$53 &lt; 0, 0, '将来負担比率（分子）の構造'!K$53), NA())</f>
        <v>475</v>
      </c>
      <c r="J67" s="137" t="e">
        <f>NA()</f>
        <v>#N/A</v>
      </c>
      <c r="K67" s="137" t="e">
        <f>NA()</f>
        <v>#N/A</v>
      </c>
      <c r="L67" s="137">
        <f>IF(ISNUMBER('将来負担比率（分子）の構造'!L$53), IF('将来負担比率（分子）の構造'!L$53 &lt; 0, 0, '将来負担比率（分子）の構造'!L$53), NA())</f>
        <v>243</v>
      </c>
      <c r="M67" s="137" t="e">
        <f>NA()</f>
        <v>#N/A</v>
      </c>
      <c r="N67" s="137" t="e">
        <f>NA()</f>
        <v>#N/A</v>
      </c>
      <c r="O67" s="137">
        <f>IF(ISNUMBER('将来負担比率（分子）の構造'!M$53), IF('将来負担比率（分子）の構造'!M$53 &lt; 0, 0, '将来負担比率（分子）の構造'!M$53), NA())</f>
        <v>109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922911</v>
      </c>
      <c r="S5" s="641"/>
      <c r="T5" s="641"/>
      <c r="U5" s="641"/>
      <c r="V5" s="641"/>
      <c r="W5" s="641"/>
      <c r="X5" s="641"/>
      <c r="Y5" s="688"/>
      <c r="Z5" s="701">
        <v>42.5</v>
      </c>
      <c r="AA5" s="701"/>
      <c r="AB5" s="701"/>
      <c r="AC5" s="701"/>
      <c r="AD5" s="702">
        <v>922911</v>
      </c>
      <c r="AE5" s="702"/>
      <c r="AF5" s="702"/>
      <c r="AG5" s="702"/>
      <c r="AH5" s="702"/>
      <c r="AI5" s="702"/>
      <c r="AJ5" s="702"/>
      <c r="AK5" s="702"/>
      <c r="AL5" s="689">
        <v>71.3</v>
      </c>
      <c r="AM5" s="658"/>
      <c r="AN5" s="658"/>
      <c r="AO5" s="690"/>
      <c r="AP5" s="677" t="s">
        <v>209</v>
      </c>
      <c r="AQ5" s="678"/>
      <c r="AR5" s="678"/>
      <c r="AS5" s="678"/>
      <c r="AT5" s="678"/>
      <c r="AU5" s="678"/>
      <c r="AV5" s="678"/>
      <c r="AW5" s="678"/>
      <c r="AX5" s="678"/>
      <c r="AY5" s="678"/>
      <c r="AZ5" s="678"/>
      <c r="BA5" s="678"/>
      <c r="BB5" s="678"/>
      <c r="BC5" s="678"/>
      <c r="BD5" s="678"/>
      <c r="BE5" s="678"/>
      <c r="BF5" s="679"/>
      <c r="BG5" s="590">
        <v>922009</v>
      </c>
      <c r="BH5" s="591"/>
      <c r="BI5" s="591"/>
      <c r="BJ5" s="591"/>
      <c r="BK5" s="591"/>
      <c r="BL5" s="591"/>
      <c r="BM5" s="591"/>
      <c r="BN5" s="592"/>
      <c r="BO5" s="643">
        <v>99.9</v>
      </c>
      <c r="BP5" s="643"/>
      <c r="BQ5" s="643"/>
      <c r="BR5" s="643"/>
      <c r="BS5" s="644">
        <v>83964</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11441</v>
      </c>
      <c r="S6" s="591"/>
      <c r="T6" s="591"/>
      <c r="U6" s="591"/>
      <c r="V6" s="591"/>
      <c r="W6" s="591"/>
      <c r="X6" s="591"/>
      <c r="Y6" s="592"/>
      <c r="Z6" s="643">
        <v>0.5</v>
      </c>
      <c r="AA6" s="643"/>
      <c r="AB6" s="643"/>
      <c r="AC6" s="643"/>
      <c r="AD6" s="644">
        <v>11441</v>
      </c>
      <c r="AE6" s="644"/>
      <c r="AF6" s="644"/>
      <c r="AG6" s="644"/>
      <c r="AH6" s="644"/>
      <c r="AI6" s="644"/>
      <c r="AJ6" s="644"/>
      <c r="AK6" s="644"/>
      <c r="AL6" s="613">
        <v>0.9</v>
      </c>
      <c r="AM6" s="645"/>
      <c r="AN6" s="645"/>
      <c r="AO6" s="646"/>
      <c r="AP6" s="587" t="s">
        <v>214</v>
      </c>
      <c r="AQ6" s="588"/>
      <c r="AR6" s="588"/>
      <c r="AS6" s="588"/>
      <c r="AT6" s="588"/>
      <c r="AU6" s="588"/>
      <c r="AV6" s="588"/>
      <c r="AW6" s="588"/>
      <c r="AX6" s="588"/>
      <c r="AY6" s="588"/>
      <c r="AZ6" s="588"/>
      <c r="BA6" s="588"/>
      <c r="BB6" s="588"/>
      <c r="BC6" s="588"/>
      <c r="BD6" s="588"/>
      <c r="BE6" s="588"/>
      <c r="BF6" s="589"/>
      <c r="BG6" s="590">
        <v>922009</v>
      </c>
      <c r="BH6" s="591"/>
      <c r="BI6" s="591"/>
      <c r="BJ6" s="591"/>
      <c r="BK6" s="591"/>
      <c r="BL6" s="591"/>
      <c r="BM6" s="591"/>
      <c r="BN6" s="592"/>
      <c r="BO6" s="643">
        <v>99.9</v>
      </c>
      <c r="BP6" s="643"/>
      <c r="BQ6" s="643"/>
      <c r="BR6" s="643"/>
      <c r="BS6" s="644">
        <v>83964</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61598</v>
      </c>
      <c r="CS6" s="591"/>
      <c r="CT6" s="591"/>
      <c r="CU6" s="591"/>
      <c r="CV6" s="591"/>
      <c r="CW6" s="591"/>
      <c r="CX6" s="591"/>
      <c r="CY6" s="592"/>
      <c r="CZ6" s="643">
        <v>2.9</v>
      </c>
      <c r="DA6" s="643"/>
      <c r="DB6" s="643"/>
      <c r="DC6" s="643"/>
      <c r="DD6" s="596" t="s">
        <v>216</v>
      </c>
      <c r="DE6" s="591"/>
      <c r="DF6" s="591"/>
      <c r="DG6" s="591"/>
      <c r="DH6" s="591"/>
      <c r="DI6" s="591"/>
      <c r="DJ6" s="591"/>
      <c r="DK6" s="591"/>
      <c r="DL6" s="591"/>
      <c r="DM6" s="591"/>
      <c r="DN6" s="591"/>
      <c r="DO6" s="591"/>
      <c r="DP6" s="592"/>
      <c r="DQ6" s="596">
        <v>61598</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694</v>
      </c>
      <c r="S7" s="591"/>
      <c r="T7" s="591"/>
      <c r="U7" s="591"/>
      <c r="V7" s="591"/>
      <c r="W7" s="591"/>
      <c r="X7" s="591"/>
      <c r="Y7" s="592"/>
      <c r="Z7" s="643">
        <v>0</v>
      </c>
      <c r="AA7" s="643"/>
      <c r="AB7" s="643"/>
      <c r="AC7" s="643"/>
      <c r="AD7" s="644">
        <v>694</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221572</v>
      </c>
      <c r="BH7" s="591"/>
      <c r="BI7" s="591"/>
      <c r="BJ7" s="591"/>
      <c r="BK7" s="591"/>
      <c r="BL7" s="591"/>
      <c r="BM7" s="591"/>
      <c r="BN7" s="592"/>
      <c r="BO7" s="643">
        <v>24</v>
      </c>
      <c r="BP7" s="643"/>
      <c r="BQ7" s="643"/>
      <c r="BR7" s="643"/>
      <c r="BS7" s="644">
        <v>337</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469383</v>
      </c>
      <c r="CS7" s="591"/>
      <c r="CT7" s="591"/>
      <c r="CU7" s="591"/>
      <c r="CV7" s="591"/>
      <c r="CW7" s="591"/>
      <c r="CX7" s="591"/>
      <c r="CY7" s="592"/>
      <c r="CZ7" s="643">
        <v>21.9</v>
      </c>
      <c r="DA7" s="643"/>
      <c r="DB7" s="643"/>
      <c r="DC7" s="643"/>
      <c r="DD7" s="596">
        <v>11989</v>
      </c>
      <c r="DE7" s="591"/>
      <c r="DF7" s="591"/>
      <c r="DG7" s="591"/>
      <c r="DH7" s="591"/>
      <c r="DI7" s="591"/>
      <c r="DJ7" s="591"/>
      <c r="DK7" s="591"/>
      <c r="DL7" s="591"/>
      <c r="DM7" s="591"/>
      <c r="DN7" s="591"/>
      <c r="DO7" s="591"/>
      <c r="DP7" s="592"/>
      <c r="DQ7" s="596">
        <v>372438</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1381</v>
      </c>
      <c r="S8" s="591"/>
      <c r="T8" s="591"/>
      <c r="U8" s="591"/>
      <c r="V8" s="591"/>
      <c r="W8" s="591"/>
      <c r="X8" s="591"/>
      <c r="Y8" s="592"/>
      <c r="Z8" s="643">
        <v>0.1</v>
      </c>
      <c r="AA8" s="643"/>
      <c r="AB8" s="643"/>
      <c r="AC8" s="643"/>
      <c r="AD8" s="644">
        <v>1381</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6216</v>
      </c>
      <c r="BH8" s="591"/>
      <c r="BI8" s="591"/>
      <c r="BJ8" s="591"/>
      <c r="BK8" s="591"/>
      <c r="BL8" s="591"/>
      <c r="BM8" s="591"/>
      <c r="BN8" s="592"/>
      <c r="BO8" s="643">
        <v>0.7</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701441</v>
      </c>
      <c r="CS8" s="591"/>
      <c r="CT8" s="591"/>
      <c r="CU8" s="591"/>
      <c r="CV8" s="591"/>
      <c r="CW8" s="591"/>
      <c r="CX8" s="591"/>
      <c r="CY8" s="592"/>
      <c r="CZ8" s="643">
        <v>32.700000000000003</v>
      </c>
      <c r="DA8" s="643"/>
      <c r="DB8" s="643"/>
      <c r="DC8" s="643"/>
      <c r="DD8" s="596">
        <v>3742</v>
      </c>
      <c r="DE8" s="591"/>
      <c r="DF8" s="591"/>
      <c r="DG8" s="591"/>
      <c r="DH8" s="591"/>
      <c r="DI8" s="591"/>
      <c r="DJ8" s="591"/>
      <c r="DK8" s="591"/>
      <c r="DL8" s="591"/>
      <c r="DM8" s="591"/>
      <c r="DN8" s="591"/>
      <c r="DO8" s="591"/>
      <c r="DP8" s="592"/>
      <c r="DQ8" s="596">
        <v>424491</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813</v>
      </c>
      <c r="S9" s="591"/>
      <c r="T9" s="591"/>
      <c r="U9" s="591"/>
      <c r="V9" s="591"/>
      <c r="W9" s="591"/>
      <c r="X9" s="591"/>
      <c r="Y9" s="592"/>
      <c r="Z9" s="643">
        <v>0</v>
      </c>
      <c r="AA9" s="643"/>
      <c r="AB9" s="643"/>
      <c r="AC9" s="643"/>
      <c r="AD9" s="644">
        <v>813</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157300</v>
      </c>
      <c r="BH9" s="591"/>
      <c r="BI9" s="591"/>
      <c r="BJ9" s="591"/>
      <c r="BK9" s="591"/>
      <c r="BL9" s="591"/>
      <c r="BM9" s="591"/>
      <c r="BN9" s="592"/>
      <c r="BO9" s="643">
        <v>17</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164035</v>
      </c>
      <c r="CS9" s="591"/>
      <c r="CT9" s="591"/>
      <c r="CU9" s="591"/>
      <c r="CV9" s="591"/>
      <c r="CW9" s="591"/>
      <c r="CX9" s="591"/>
      <c r="CY9" s="592"/>
      <c r="CZ9" s="643">
        <v>7.7</v>
      </c>
      <c r="DA9" s="643"/>
      <c r="DB9" s="643"/>
      <c r="DC9" s="643"/>
      <c r="DD9" s="596">
        <v>204</v>
      </c>
      <c r="DE9" s="591"/>
      <c r="DF9" s="591"/>
      <c r="DG9" s="591"/>
      <c r="DH9" s="591"/>
      <c r="DI9" s="591"/>
      <c r="DJ9" s="591"/>
      <c r="DK9" s="591"/>
      <c r="DL9" s="591"/>
      <c r="DM9" s="591"/>
      <c r="DN9" s="591"/>
      <c r="DO9" s="591"/>
      <c r="DP9" s="592"/>
      <c r="DQ9" s="596">
        <v>140358</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70041</v>
      </c>
      <c r="S10" s="591"/>
      <c r="T10" s="591"/>
      <c r="U10" s="591"/>
      <c r="V10" s="591"/>
      <c r="W10" s="591"/>
      <c r="X10" s="591"/>
      <c r="Y10" s="592"/>
      <c r="Z10" s="643">
        <v>3.2</v>
      </c>
      <c r="AA10" s="643"/>
      <c r="AB10" s="643"/>
      <c r="AC10" s="643"/>
      <c r="AD10" s="644">
        <v>70041</v>
      </c>
      <c r="AE10" s="644"/>
      <c r="AF10" s="644"/>
      <c r="AG10" s="644"/>
      <c r="AH10" s="644"/>
      <c r="AI10" s="644"/>
      <c r="AJ10" s="644"/>
      <c r="AK10" s="644"/>
      <c r="AL10" s="613">
        <v>5.4</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27383</v>
      </c>
      <c r="BH10" s="591"/>
      <c r="BI10" s="591"/>
      <c r="BJ10" s="591"/>
      <c r="BK10" s="591"/>
      <c r="BL10" s="591"/>
      <c r="BM10" s="591"/>
      <c r="BN10" s="592"/>
      <c r="BO10" s="643">
        <v>3</v>
      </c>
      <c r="BP10" s="643"/>
      <c r="BQ10" s="643"/>
      <c r="BR10" s="643"/>
      <c r="BS10" s="596">
        <v>162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t="s">
        <v>111</v>
      </c>
      <c r="CS10" s="591"/>
      <c r="CT10" s="591"/>
      <c r="CU10" s="591"/>
      <c r="CV10" s="591"/>
      <c r="CW10" s="591"/>
      <c r="CX10" s="591"/>
      <c r="CY10" s="592"/>
      <c r="CZ10" s="643" t="s">
        <v>111</v>
      </c>
      <c r="DA10" s="643"/>
      <c r="DB10" s="643"/>
      <c r="DC10" s="643"/>
      <c r="DD10" s="596" t="s">
        <v>111</v>
      </c>
      <c r="DE10" s="591"/>
      <c r="DF10" s="591"/>
      <c r="DG10" s="591"/>
      <c r="DH10" s="591"/>
      <c r="DI10" s="591"/>
      <c r="DJ10" s="591"/>
      <c r="DK10" s="591"/>
      <c r="DL10" s="591"/>
      <c r="DM10" s="591"/>
      <c r="DN10" s="591"/>
      <c r="DO10" s="591"/>
      <c r="DP10" s="592"/>
      <c r="DQ10" s="596" t="s">
        <v>111</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30673</v>
      </c>
      <c r="BH11" s="591"/>
      <c r="BI11" s="591"/>
      <c r="BJ11" s="591"/>
      <c r="BK11" s="591"/>
      <c r="BL11" s="591"/>
      <c r="BM11" s="591"/>
      <c r="BN11" s="592"/>
      <c r="BO11" s="643">
        <v>3.3</v>
      </c>
      <c r="BP11" s="643"/>
      <c r="BQ11" s="643"/>
      <c r="BR11" s="643"/>
      <c r="BS11" s="596">
        <v>175</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53896</v>
      </c>
      <c r="CS11" s="591"/>
      <c r="CT11" s="591"/>
      <c r="CU11" s="591"/>
      <c r="CV11" s="591"/>
      <c r="CW11" s="591"/>
      <c r="CX11" s="591"/>
      <c r="CY11" s="592"/>
      <c r="CZ11" s="643">
        <v>2.5</v>
      </c>
      <c r="DA11" s="643"/>
      <c r="DB11" s="643"/>
      <c r="DC11" s="643"/>
      <c r="DD11" s="596">
        <v>4707</v>
      </c>
      <c r="DE11" s="591"/>
      <c r="DF11" s="591"/>
      <c r="DG11" s="591"/>
      <c r="DH11" s="591"/>
      <c r="DI11" s="591"/>
      <c r="DJ11" s="591"/>
      <c r="DK11" s="591"/>
      <c r="DL11" s="591"/>
      <c r="DM11" s="591"/>
      <c r="DN11" s="591"/>
      <c r="DO11" s="591"/>
      <c r="DP11" s="592"/>
      <c r="DQ11" s="596">
        <v>40330</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670927</v>
      </c>
      <c r="BH12" s="591"/>
      <c r="BI12" s="591"/>
      <c r="BJ12" s="591"/>
      <c r="BK12" s="591"/>
      <c r="BL12" s="591"/>
      <c r="BM12" s="591"/>
      <c r="BN12" s="592"/>
      <c r="BO12" s="643">
        <v>72.7</v>
      </c>
      <c r="BP12" s="643"/>
      <c r="BQ12" s="643"/>
      <c r="BR12" s="643"/>
      <c r="BS12" s="596">
        <v>83627</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4391</v>
      </c>
      <c r="CS12" s="591"/>
      <c r="CT12" s="591"/>
      <c r="CU12" s="591"/>
      <c r="CV12" s="591"/>
      <c r="CW12" s="591"/>
      <c r="CX12" s="591"/>
      <c r="CY12" s="592"/>
      <c r="CZ12" s="643">
        <v>0.2</v>
      </c>
      <c r="DA12" s="643"/>
      <c r="DB12" s="643"/>
      <c r="DC12" s="643"/>
      <c r="DD12" s="596" t="s">
        <v>111</v>
      </c>
      <c r="DE12" s="591"/>
      <c r="DF12" s="591"/>
      <c r="DG12" s="591"/>
      <c r="DH12" s="591"/>
      <c r="DI12" s="591"/>
      <c r="DJ12" s="591"/>
      <c r="DK12" s="591"/>
      <c r="DL12" s="591"/>
      <c r="DM12" s="591"/>
      <c r="DN12" s="591"/>
      <c r="DO12" s="591"/>
      <c r="DP12" s="592"/>
      <c r="DQ12" s="596">
        <v>3096</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2126</v>
      </c>
      <c r="S13" s="591"/>
      <c r="T13" s="591"/>
      <c r="U13" s="591"/>
      <c r="V13" s="591"/>
      <c r="W13" s="591"/>
      <c r="X13" s="591"/>
      <c r="Y13" s="592"/>
      <c r="Z13" s="643">
        <v>0.1</v>
      </c>
      <c r="AA13" s="643"/>
      <c r="AB13" s="643"/>
      <c r="AC13" s="643"/>
      <c r="AD13" s="644">
        <v>2126</v>
      </c>
      <c r="AE13" s="644"/>
      <c r="AF13" s="644"/>
      <c r="AG13" s="644"/>
      <c r="AH13" s="644"/>
      <c r="AI13" s="644"/>
      <c r="AJ13" s="644"/>
      <c r="AK13" s="644"/>
      <c r="AL13" s="613">
        <v>0.2</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670927</v>
      </c>
      <c r="BH13" s="591"/>
      <c r="BI13" s="591"/>
      <c r="BJ13" s="591"/>
      <c r="BK13" s="591"/>
      <c r="BL13" s="591"/>
      <c r="BM13" s="591"/>
      <c r="BN13" s="592"/>
      <c r="BO13" s="643">
        <v>72.7</v>
      </c>
      <c r="BP13" s="643"/>
      <c r="BQ13" s="643"/>
      <c r="BR13" s="643"/>
      <c r="BS13" s="596">
        <v>83627</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106390</v>
      </c>
      <c r="CS13" s="591"/>
      <c r="CT13" s="591"/>
      <c r="CU13" s="591"/>
      <c r="CV13" s="591"/>
      <c r="CW13" s="591"/>
      <c r="CX13" s="591"/>
      <c r="CY13" s="592"/>
      <c r="CZ13" s="643">
        <v>5</v>
      </c>
      <c r="DA13" s="643"/>
      <c r="DB13" s="643"/>
      <c r="DC13" s="643"/>
      <c r="DD13" s="596">
        <v>16114</v>
      </c>
      <c r="DE13" s="591"/>
      <c r="DF13" s="591"/>
      <c r="DG13" s="591"/>
      <c r="DH13" s="591"/>
      <c r="DI13" s="591"/>
      <c r="DJ13" s="591"/>
      <c r="DK13" s="591"/>
      <c r="DL13" s="591"/>
      <c r="DM13" s="591"/>
      <c r="DN13" s="591"/>
      <c r="DO13" s="591"/>
      <c r="DP13" s="592"/>
      <c r="DQ13" s="596">
        <v>91079</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11130</v>
      </c>
      <c r="BH14" s="591"/>
      <c r="BI14" s="591"/>
      <c r="BJ14" s="591"/>
      <c r="BK14" s="591"/>
      <c r="BL14" s="591"/>
      <c r="BM14" s="591"/>
      <c r="BN14" s="592"/>
      <c r="BO14" s="643">
        <v>1.2</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82207</v>
      </c>
      <c r="CS14" s="591"/>
      <c r="CT14" s="591"/>
      <c r="CU14" s="591"/>
      <c r="CV14" s="591"/>
      <c r="CW14" s="591"/>
      <c r="CX14" s="591"/>
      <c r="CY14" s="592"/>
      <c r="CZ14" s="643">
        <v>3.8</v>
      </c>
      <c r="DA14" s="643"/>
      <c r="DB14" s="643"/>
      <c r="DC14" s="643"/>
      <c r="DD14" s="596">
        <v>2430</v>
      </c>
      <c r="DE14" s="591"/>
      <c r="DF14" s="591"/>
      <c r="DG14" s="591"/>
      <c r="DH14" s="591"/>
      <c r="DI14" s="591"/>
      <c r="DJ14" s="591"/>
      <c r="DK14" s="591"/>
      <c r="DL14" s="591"/>
      <c r="DM14" s="591"/>
      <c r="DN14" s="591"/>
      <c r="DO14" s="591"/>
      <c r="DP14" s="592"/>
      <c r="DQ14" s="596">
        <v>78166</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2001</v>
      </c>
      <c r="S15" s="591"/>
      <c r="T15" s="591"/>
      <c r="U15" s="591"/>
      <c r="V15" s="591"/>
      <c r="W15" s="591"/>
      <c r="X15" s="591"/>
      <c r="Y15" s="592"/>
      <c r="Z15" s="643">
        <v>0.1</v>
      </c>
      <c r="AA15" s="643"/>
      <c r="AB15" s="643"/>
      <c r="AC15" s="643"/>
      <c r="AD15" s="644">
        <v>2001</v>
      </c>
      <c r="AE15" s="644"/>
      <c r="AF15" s="644"/>
      <c r="AG15" s="644"/>
      <c r="AH15" s="644"/>
      <c r="AI15" s="644"/>
      <c r="AJ15" s="644"/>
      <c r="AK15" s="644"/>
      <c r="AL15" s="613">
        <v>0.2</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18380</v>
      </c>
      <c r="BH15" s="591"/>
      <c r="BI15" s="591"/>
      <c r="BJ15" s="591"/>
      <c r="BK15" s="591"/>
      <c r="BL15" s="591"/>
      <c r="BM15" s="591"/>
      <c r="BN15" s="592"/>
      <c r="BO15" s="643">
        <v>2</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225001</v>
      </c>
      <c r="CS15" s="591"/>
      <c r="CT15" s="591"/>
      <c r="CU15" s="591"/>
      <c r="CV15" s="591"/>
      <c r="CW15" s="591"/>
      <c r="CX15" s="591"/>
      <c r="CY15" s="592"/>
      <c r="CZ15" s="643">
        <v>10.5</v>
      </c>
      <c r="DA15" s="643"/>
      <c r="DB15" s="643"/>
      <c r="DC15" s="643"/>
      <c r="DD15" s="596">
        <v>79086</v>
      </c>
      <c r="DE15" s="591"/>
      <c r="DF15" s="591"/>
      <c r="DG15" s="591"/>
      <c r="DH15" s="591"/>
      <c r="DI15" s="591"/>
      <c r="DJ15" s="591"/>
      <c r="DK15" s="591"/>
      <c r="DL15" s="591"/>
      <c r="DM15" s="591"/>
      <c r="DN15" s="591"/>
      <c r="DO15" s="591"/>
      <c r="DP15" s="592"/>
      <c r="DQ15" s="596">
        <v>156815</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382159</v>
      </c>
      <c r="S16" s="591"/>
      <c r="T16" s="591"/>
      <c r="U16" s="591"/>
      <c r="V16" s="591"/>
      <c r="W16" s="591"/>
      <c r="X16" s="591"/>
      <c r="Y16" s="592"/>
      <c r="Z16" s="643">
        <v>17.600000000000001</v>
      </c>
      <c r="AA16" s="643"/>
      <c r="AB16" s="643"/>
      <c r="AC16" s="643"/>
      <c r="AD16" s="644">
        <v>276704</v>
      </c>
      <c r="AE16" s="644"/>
      <c r="AF16" s="644"/>
      <c r="AG16" s="644"/>
      <c r="AH16" s="644"/>
      <c r="AI16" s="644"/>
      <c r="AJ16" s="644"/>
      <c r="AK16" s="644"/>
      <c r="AL16" s="613">
        <v>21.4</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276704</v>
      </c>
      <c r="S17" s="591"/>
      <c r="T17" s="591"/>
      <c r="U17" s="591"/>
      <c r="V17" s="591"/>
      <c r="W17" s="591"/>
      <c r="X17" s="591"/>
      <c r="Y17" s="592"/>
      <c r="Z17" s="643">
        <v>12.7</v>
      </c>
      <c r="AA17" s="643"/>
      <c r="AB17" s="643"/>
      <c r="AC17" s="643"/>
      <c r="AD17" s="644">
        <v>276704</v>
      </c>
      <c r="AE17" s="644"/>
      <c r="AF17" s="644"/>
      <c r="AG17" s="644"/>
      <c r="AH17" s="644"/>
      <c r="AI17" s="644"/>
      <c r="AJ17" s="644"/>
      <c r="AK17" s="644"/>
      <c r="AL17" s="613">
        <v>21.4</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186015</v>
      </c>
      <c r="CS17" s="591"/>
      <c r="CT17" s="591"/>
      <c r="CU17" s="591"/>
      <c r="CV17" s="591"/>
      <c r="CW17" s="591"/>
      <c r="CX17" s="591"/>
      <c r="CY17" s="592"/>
      <c r="CZ17" s="643">
        <v>8.6999999999999993</v>
      </c>
      <c r="DA17" s="643"/>
      <c r="DB17" s="643"/>
      <c r="DC17" s="643"/>
      <c r="DD17" s="596" t="s">
        <v>111</v>
      </c>
      <c r="DE17" s="591"/>
      <c r="DF17" s="591"/>
      <c r="DG17" s="591"/>
      <c r="DH17" s="591"/>
      <c r="DI17" s="591"/>
      <c r="DJ17" s="591"/>
      <c r="DK17" s="591"/>
      <c r="DL17" s="591"/>
      <c r="DM17" s="591"/>
      <c r="DN17" s="591"/>
      <c r="DO17" s="591"/>
      <c r="DP17" s="592"/>
      <c r="DQ17" s="596">
        <v>181612</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105455</v>
      </c>
      <c r="S18" s="591"/>
      <c r="T18" s="591"/>
      <c r="U18" s="591"/>
      <c r="V18" s="591"/>
      <c r="W18" s="591"/>
      <c r="X18" s="591"/>
      <c r="Y18" s="592"/>
      <c r="Z18" s="643">
        <v>4.9000000000000004</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v>87962</v>
      </c>
      <c r="CS18" s="591"/>
      <c r="CT18" s="591"/>
      <c r="CU18" s="591"/>
      <c r="CV18" s="591"/>
      <c r="CW18" s="591"/>
      <c r="CX18" s="591"/>
      <c r="CY18" s="592"/>
      <c r="CZ18" s="643">
        <v>4.0999999999999996</v>
      </c>
      <c r="DA18" s="643"/>
      <c r="DB18" s="643"/>
      <c r="DC18" s="643"/>
      <c r="DD18" s="596">
        <v>87962</v>
      </c>
      <c r="DE18" s="591"/>
      <c r="DF18" s="591"/>
      <c r="DG18" s="591"/>
      <c r="DH18" s="591"/>
      <c r="DI18" s="591"/>
      <c r="DJ18" s="591"/>
      <c r="DK18" s="591"/>
      <c r="DL18" s="591"/>
      <c r="DM18" s="591"/>
      <c r="DN18" s="591"/>
      <c r="DO18" s="591"/>
      <c r="DP18" s="592"/>
      <c r="DQ18" s="596">
        <v>1762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902</v>
      </c>
      <c r="BH19" s="591"/>
      <c r="BI19" s="591"/>
      <c r="BJ19" s="591"/>
      <c r="BK19" s="591"/>
      <c r="BL19" s="591"/>
      <c r="BM19" s="591"/>
      <c r="BN19" s="592"/>
      <c r="BO19" s="643">
        <v>0.1</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1393567</v>
      </c>
      <c r="S20" s="591"/>
      <c r="T20" s="591"/>
      <c r="U20" s="591"/>
      <c r="V20" s="591"/>
      <c r="W20" s="591"/>
      <c r="X20" s="591"/>
      <c r="Y20" s="592"/>
      <c r="Z20" s="643">
        <v>64.2</v>
      </c>
      <c r="AA20" s="643"/>
      <c r="AB20" s="643"/>
      <c r="AC20" s="643"/>
      <c r="AD20" s="644">
        <v>1288112</v>
      </c>
      <c r="AE20" s="644"/>
      <c r="AF20" s="644"/>
      <c r="AG20" s="644"/>
      <c r="AH20" s="644"/>
      <c r="AI20" s="644"/>
      <c r="AJ20" s="644"/>
      <c r="AK20" s="644"/>
      <c r="AL20" s="613">
        <v>99.5</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902</v>
      </c>
      <c r="BH20" s="591"/>
      <c r="BI20" s="591"/>
      <c r="BJ20" s="591"/>
      <c r="BK20" s="591"/>
      <c r="BL20" s="591"/>
      <c r="BM20" s="591"/>
      <c r="BN20" s="592"/>
      <c r="BO20" s="643">
        <v>0.1</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2142319</v>
      </c>
      <c r="CS20" s="591"/>
      <c r="CT20" s="591"/>
      <c r="CU20" s="591"/>
      <c r="CV20" s="591"/>
      <c r="CW20" s="591"/>
      <c r="CX20" s="591"/>
      <c r="CY20" s="592"/>
      <c r="CZ20" s="643">
        <v>100</v>
      </c>
      <c r="DA20" s="643"/>
      <c r="DB20" s="643"/>
      <c r="DC20" s="643"/>
      <c r="DD20" s="596">
        <v>206234</v>
      </c>
      <c r="DE20" s="591"/>
      <c r="DF20" s="591"/>
      <c r="DG20" s="591"/>
      <c r="DH20" s="591"/>
      <c r="DI20" s="591"/>
      <c r="DJ20" s="591"/>
      <c r="DK20" s="591"/>
      <c r="DL20" s="591"/>
      <c r="DM20" s="591"/>
      <c r="DN20" s="591"/>
      <c r="DO20" s="591"/>
      <c r="DP20" s="592"/>
      <c r="DQ20" s="596">
        <v>1551745</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544</v>
      </c>
      <c r="S21" s="591"/>
      <c r="T21" s="591"/>
      <c r="U21" s="591"/>
      <c r="V21" s="591"/>
      <c r="W21" s="591"/>
      <c r="X21" s="591"/>
      <c r="Y21" s="592"/>
      <c r="Z21" s="643">
        <v>0</v>
      </c>
      <c r="AA21" s="643"/>
      <c r="AB21" s="643"/>
      <c r="AC21" s="643"/>
      <c r="AD21" s="644">
        <v>544</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902</v>
      </c>
      <c r="BH21" s="591"/>
      <c r="BI21" s="591"/>
      <c r="BJ21" s="591"/>
      <c r="BK21" s="591"/>
      <c r="BL21" s="591"/>
      <c r="BM21" s="591"/>
      <c r="BN21" s="592"/>
      <c r="BO21" s="643">
        <v>0.1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10465</v>
      </c>
      <c r="S22" s="591"/>
      <c r="T22" s="591"/>
      <c r="U22" s="591"/>
      <c r="V22" s="591"/>
      <c r="W22" s="591"/>
      <c r="X22" s="591"/>
      <c r="Y22" s="592"/>
      <c r="Z22" s="643">
        <v>0.5</v>
      </c>
      <c r="AA22" s="643"/>
      <c r="AB22" s="643"/>
      <c r="AC22" s="643"/>
      <c r="AD22" s="644" t="s">
        <v>111</v>
      </c>
      <c r="AE22" s="644"/>
      <c r="AF22" s="644"/>
      <c r="AG22" s="644"/>
      <c r="AH22" s="644"/>
      <c r="AI22" s="644"/>
      <c r="AJ22" s="644"/>
      <c r="AK22" s="644"/>
      <c r="AL22" s="613" t="s">
        <v>111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44505</v>
      </c>
      <c r="S23" s="591"/>
      <c r="T23" s="591"/>
      <c r="U23" s="591"/>
      <c r="V23" s="591"/>
      <c r="W23" s="591"/>
      <c r="X23" s="591"/>
      <c r="Y23" s="592"/>
      <c r="Z23" s="643">
        <v>2.1</v>
      </c>
      <c r="AA23" s="643"/>
      <c r="AB23" s="643"/>
      <c r="AC23" s="643"/>
      <c r="AD23" s="644">
        <v>296</v>
      </c>
      <c r="AE23" s="644"/>
      <c r="AF23" s="644"/>
      <c r="AG23" s="644"/>
      <c r="AH23" s="644"/>
      <c r="AI23" s="644"/>
      <c r="AJ23" s="644"/>
      <c r="AK23" s="644"/>
      <c r="AL23" s="613">
        <v>0</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22149</v>
      </c>
      <c r="S24" s="591"/>
      <c r="T24" s="591"/>
      <c r="U24" s="591"/>
      <c r="V24" s="591"/>
      <c r="W24" s="591"/>
      <c r="X24" s="591"/>
      <c r="Y24" s="592"/>
      <c r="Z24" s="643">
        <v>1</v>
      </c>
      <c r="AA24" s="643"/>
      <c r="AB24" s="643"/>
      <c r="AC24" s="643"/>
      <c r="AD24" s="644" t="s">
        <v>111</v>
      </c>
      <c r="AE24" s="644"/>
      <c r="AF24" s="644"/>
      <c r="AG24" s="644"/>
      <c r="AH24" s="644"/>
      <c r="AI24" s="644"/>
      <c r="AJ24" s="644"/>
      <c r="AK24" s="644"/>
      <c r="AL24" s="613" t="s">
        <v>111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962340</v>
      </c>
      <c r="CS24" s="641"/>
      <c r="CT24" s="641"/>
      <c r="CU24" s="641"/>
      <c r="CV24" s="641"/>
      <c r="CW24" s="641"/>
      <c r="CX24" s="641"/>
      <c r="CY24" s="688"/>
      <c r="CZ24" s="692">
        <v>44.9</v>
      </c>
      <c r="DA24" s="693"/>
      <c r="DB24" s="693"/>
      <c r="DC24" s="694"/>
      <c r="DD24" s="687">
        <v>717976</v>
      </c>
      <c r="DE24" s="641"/>
      <c r="DF24" s="641"/>
      <c r="DG24" s="641"/>
      <c r="DH24" s="641"/>
      <c r="DI24" s="641"/>
      <c r="DJ24" s="641"/>
      <c r="DK24" s="688"/>
      <c r="DL24" s="687">
        <v>688756</v>
      </c>
      <c r="DM24" s="641"/>
      <c r="DN24" s="641"/>
      <c r="DO24" s="641"/>
      <c r="DP24" s="641"/>
      <c r="DQ24" s="641"/>
      <c r="DR24" s="641"/>
      <c r="DS24" s="641"/>
      <c r="DT24" s="641"/>
      <c r="DU24" s="641"/>
      <c r="DV24" s="688"/>
      <c r="DW24" s="689">
        <v>50.4</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179490</v>
      </c>
      <c r="S25" s="591"/>
      <c r="T25" s="591"/>
      <c r="U25" s="591"/>
      <c r="V25" s="591"/>
      <c r="W25" s="591"/>
      <c r="X25" s="591"/>
      <c r="Y25" s="592"/>
      <c r="Z25" s="643">
        <v>8.3000000000000007</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449126</v>
      </c>
      <c r="CS25" s="609"/>
      <c r="CT25" s="609"/>
      <c r="CU25" s="609"/>
      <c r="CV25" s="609"/>
      <c r="CW25" s="609"/>
      <c r="CX25" s="609"/>
      <c r="CY25" s="610"/>
      <c r="CZ25" s="593">
        <v>21</v>
      </c>
      <c r="DA25" s="611"/>
      <c r="DB25" s="611"/>
      <c r="DC25" s="612"/>
      <c r="DD25" s="596">
        <v>408491</v>
      </c>
      <c r="DE25" s="609"/>
      <c r="DF25" s="609"/>
      <c r="DG25" s="609"/>
      <c r="DH25" s="609"/>
      <c r="DI25" s="609"/>
      <c r="DJ25" s="609"/>
      <c r="DK25" s="610"/>
      <c r="DL25" s="596">
        <v>385002</v>
      </c>
      <c r="DM25" s="609"/>
      <c r="DN25" s="609"/>
      <c r="DO25" s="609"/>
      <c r="DP25" s="609"/>
      <c r="DQ25" s="609"/>
      <c r="DR25" s="609"/>
      <c r="DS25" s="609"/>
      <c r="DT25" s="609"/>
      <c r="DU25" s="609"/>
      <c r="DV25" s="610"/>
      <c r="DW25" s="613">
        <v>28.2</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225071</v>
      </c>
      <c r="CS26" s="591"/>
      <c r="CT26" s="591"/>
      <c r="CU26" s="591"/>
      <c r="CV26" s="591"/>
      <c r="CW26" s="591"/>
      <c r="CX26" s="591"/>
      <c r="CY26" s="592"/>
      <c r="CZ26" s="593">
        <v>10.5</v>
      </c>
      <c r="DA26" s="611"/>
      <c r="DB26" s="611"/>
      <c r="DC26" s="612"/>
      <c r="DD26" s="596">
        <v>195671</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119300</v>
      </c>
      <c r="S27" s="591"/>
      <c r="T27" s="591"/>
      <c r="U27" s="591"/>
      <c r="V27" s="591"/>
      <c r="W27" s="591"/>
      <c r="X27" s="591"/>
      <c r="Y27" s="592"/>
      <c r="Z27" s="643">
        <v>5.5</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922911</v>
      </c>
      <c r="BH27" s="591"/>
      <c r="BI27" s="591"/>
      <c r="BJ27" s="591"/>
      <c r="BK27" s="591"/>
      <c r="BL27" s="591"/>
      <c r="BM27" s="591"/>
      <c r="BN27" s="592"/>
      <c r="BO27" s="643">
        <v>100</v>
      </c>
      <c r="BP27" s="643"/>
      <c r="BQ27" s="643"/>
      <c r="BR27" s="643"/>
      <c r="BS27" s="596">
        <v>83964</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327199</v>
      </c>
      <c r="CS27" s="609"/>
      <c r="CT27" s="609"/>
      <c r="CU27" s="609"/>
      <c r="CV27" s="609"/>
      <c r="CW27" s="609"/>
      <c r="CX27" s="609"/>
      <c r="CY27" s="610"/>
      <c r="CZ27" s="593">
        <v>15.3</v>
      </c>
      <c r="DA27" s="611"/>
      <c r="DB27" s="611"/>
      <c r="DC27" s="612"/>
      <c r="DD27" s="596">
        <v>127873</v>
      </c>
      <c r="DE27" s="609"/>
      <c r="DF27" s="609"/>
      <c r="DG27" s="609"/>
      <c r="DH27" s="609"/>
      <c r="DI27" s="609"/>
      <c r="DJ27" s="609"/>
      <c r="DK27" s="610"/>
      <c r="DL27" s="596">
        <v>122142</v>
      </c>
      <c r="DM27" s="609"/>
      <c r="DN27" s="609"/>
      <c r="DO27" s="609"/>
      <c r="DP27" s="609"/>
      <c r="DQ27" s="609"/>
      <c r="DR27" s="609"/>
      <c r="DS27" s="609"/>
      <c r="DT27" s="609"/>
      <c r="DU27" s="609"/>
      <c r="DV27" s="610"/>
      <c r="DW27" s="613">
        <v>8.9</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7296</v>
      </c>
      <c r="S28" s="591"/>
      <c r="T28" s="591"/>
      <c r="U28" s="591"/>
      <c r="V28" s="591"/>
      <c r="W28" s="591"/>
      <c r="X28" s="591"/>
      <c r="Y28" s="592"/>
      <c r="Z28" s="643">
        <v>0.3</v>
      </c>
      <c r="AA28" s="643"/>
      <c r="AB28" s="643"/>
      <c r="AC28" s="643"/>
      <c r="AD28" s="644">
        <v>6089</v>
      </c>
      <c r="AE28" s="644"/>
      <c r="AF28" s="644"/>
      <c r="AG28" s="644"/>
      <c r="AH28" s="644"/>
      <c r="AI28" s="644"/>
      <c r="AJ28" s="644"/>
      <c r="AK28" s="644"/>
      <c r="AL28" s="613">
        <v>0.5</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186015</v>
      </c>
      <c r="CS28" s="591"/>
      <c r="CT28" s="591"/>
      <c r="CU28" s="591"/>
      <c r="CV28" s="591"/>
      <c r="CW28" s="591"/>
      <c r="CX28" s="591"/>
      <c r="CY28" s="592"/>
      <c r="CZ28" s="593">
        <v>8.6999999999999993</v>
      </c>
      <c r="DA28" s="611"/>
      <c r="DB28" s="611"/>
      <c r="DC28" s="612"/>
      <c r="DD28" s="596">
        <v>181612</v>
      </c>
      <c r="DE28" s="591"/>
      <c r="DF28" s="591"/>
      <c r="DG28" s="591"/>
      <c r="DH28" s="591"/>
      <c r="DI28" s="591"/>
      <c r="DJ28" s="591"/>
      <c r="DK28" s="592"/>
      <c r="DL28" s="596">
        <v>181612</v>
      </c>
      <c r="DM28" s="591"/>
      <c r="DN28" s="591"/>
      <c r="DO28" s="591"/>
      <c r="DP28" s="591"/>
      <c r="DQ28" s="591"/>
      <c r="DR28" s="591"/>
      <c r="DS28" s="591"/>
      <c r="DT28" s="591"/>
      <c r="DU28" s="591"/>
      <c r="DV28" s="592"/>
      <c r="DW28" s="613">
        <v>13.3</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38367</v>
      </c>
      <c r="S29" s="591"/>
      <c r="T29" s="591"/>
      <c r="U29" s="591"/>
      <c r="V29" s="591"/>
      <c r="W29" s="591"/>
      <c r="X29" s="591"/>
      <c r="Y29" s="592"/>
      <c r="Z29" s="643">
        <v>1.8</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186015</v>
      </c>
      <c r="CS29" s="609"/>
      <c r="CT29" s="609"/>
      <c r="CU29" s="609"/>
      <c r="CV29" s="609"/>
      <c r="CW29" s="609"/>
      <c r="CX29" s="609"/>
      <c r="CY29" s="610"/>
      <c r="CZ29" s="593">
        <v>8.6999999999999993</v>
      </c>
      <c r="DA29" s="611"/>
      <c r="DB29" s="611"/>
      <c r="DC29" s="612"/>
      <c r="DD29" s="596">
        <v>181612</v>
      </c>
      <c r="DE29" s="609"/>
      <c r="DF29" s="609"/>
      <c r="DG29" s="609"/>
      <c r="DH29" s="609"/>
      <c r="DI29" s="609"/>
      <c r="DJ29" s="609"/>
      <c r="DK29" s="610"/>
      <c r="DL29" s="596">
        <v>181612</v>
      </c>
      <c r="DM29" s="609"/>
      <c r="DN29" s="609"/>
      <c r="DO29" s="609"/>
      <c r="DP29" s="609"/>
      <c r="DQ29" s="609"/>
      <c r="DR29" s="609"/>
      <c r="DS29" s="609"/>
      <c r="DT29" s="609"/>
      <c r="DU29" s="609"/>
      <c r="DV29" s="610"/>
      <c r="DW29" s="613">
        <v>13.3</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11901</v>
      </c>
      <c r="S30" s="591"/>
      <c r="T30" s="591"/>
      <c r="U30" s="591"/>
      <c r="V30" s="591"/>
      <c r="W30" s="591"/>
      <c r="X30" s="591"/>
      <c r="Y30" s="592"/>
      <c r="Z30" s="643">
        <v>0.5</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99.6</v>
      </c>
      <c r="BH30" s="657"/>
      <c r="BI30" s="657"/>
      <c r="BJ30" s="657"/>
      <c r="BK30" s="657"/>
      <c r="BL30" s="657"/>
      <c r="BM30" s="658">
        <v>98.3</v>
      </c>
      <c r="BN30" s="657"/>
      <c r="BO30" s="657"/>
      <c r="BP30" s="657"/>
      <c r="BQ30" s="659"/>
      <c r="BR30" s="656">
        <v>99.5</v>
      </c>
      <c r="BS30" s="657"/>
      <c r="BT30" s="657"/>
      <c r="BU30" s="657"/>
      <c r="BV30" s="657"/>
      <c r="BW30" s="657"/>
      <c r="BX30" s="658">
        <v>98.5</v>
      </c>
      <c r="BY30" s="657"/>
      <c r="BZ30" s="657"/>
      <c r="CA30" s="657"/>
      <c r="CB30" s="659"/>
      <c r="CD30" s="662"/>
      <c r="CE30" s="663"/>
      <c r="CF30" s="627" t="s">
        <v>292</v>
      </c>
      <c r="CG30" s="624"/>
      <c r="CH30" s="624"/>
      <c r="CI30" s="624"/>
      <c r="CJ30" s="624"/>
      <c r="CK30" s="624"/>
      <c r="CL30" s="624"/>
      <c r="CM30" s="624"/>
      <c r="CN30" s="624"/>
      <c r="CO30" s="624"/>
      <c r="CP30" s="624"/>
      <c r="CQ30" s="625"/>
      <c r="CR30" s="590">
        <v>169617</v>
      </c>
      <c r="CS30" s="591"/>
      <c r="CT30" s="591"/>
      <c r="CU30" s="591"/>
      <c r="CV30" s="591"/>
      <c r="CW30" s="591"/>
      <c r="CX30" s="591"/>
      <c r="CY30" s="592"/>
      <c r="CZ30" s="593">
        <v>7.9</v>
      </c>
      <c r="DA30" s="611"/>
      <c r="DB30" s="611"/>
      <c r="DC30" s="612"/>
      <c r="DD30" s="596">
        <v>165298</v>
      </c>
      <c r="DE30" s="591"/>
      <c r="DF30" s="591"/>
      <c r="DG30" s="591"/>
      <c r="DH30" s="591"/>
      <c r="DI30" s="591"/>
      <c r="DJ30" s="591"/>
      <c r="DK30" s="592"/>
      <c r="DL30" s="596">
        <v>165298</v>
      </c>
      <c r="DM30" s="591"/>
      <c r="DN30" s="591"/>
      <c r="DO30" s="591"/>
      <c r="DP30" s="591"/>
      <c r="DQ30" s="591"/>
      <c r="DR30" s="591"/>
      <c r="DS30" s="591"/>
      <c r="DT30" s="591"/>
      <c r="DU30" s="591"/>
      <c r="DV30" s="592"/>
      <c r="DW30" s="613">
        <v>12.1</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87586</v>
      </c>
      <c r="S31" s="591"/>
      <c r="T31" s="591"/>
      <c r="U31" s="591"/>
      <c r="V31" s="591"/>
      <c r="W31" s="591"/>
      <c r="X31" s="591"/>
      <c r="Y31" s="592"/>
      <c r="Z31" s="643">
        <v>4</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99.1</v>
      </c>
      <c r="BH31" s="609"/>
      <c r="BI31" s="609"/>
      <c r="BJ31" s="609"/>
      <c r="BK31" s="609"/>
      <c r="BL31" s="609"/>
      <c r="BM31" s="645">
        <v>96</v>
      </c>
      <c r="BN31" s="655"/>
      <c r="BO31" s="655"/>
      <c r="BP31" s="655"/>
      <c r="BQ31" s="619"/>
      <c r="BR31" s="654">
        <v>99.2</v>
      </c>
      <c r="BS31" s="609"/>
      <c r="BT31" s="609"/>
      <c r="BU31" s="609"/>
      <c r="BV31" s="609"/>
      <c r="BW31" s="609"/>
      <c r="BX31" s="645">
        <v>96.8</v>
      </c>
      <c r="BY31" s="655"/>
      <c r="BZ31" s="655"/>
      <c r="CA31" s="655"/>
      <c r="CB31" s="619"/>
      <c r="CD31" s="662"/>
      <c r="CE31" s="663"/>
      <c r="CF31" s="627" t="s">
        <v>296</v>
      </c>
      <c r="CG31" s="624"/>
      <c r="CH31" s="624"/>
      <c r="CI31" s="624"/>
      <c r="CJ31" s="624"/>
      <c r="CK31" s="624"/>
      <c r="CL31" s="624"/>
      <c r="CM31" s="624"/>
      <c r="CN31" s="624"/>
      <c r="CO31" s="624"/>
      <c r="CP31" s="624"/>
      <c r="CQ31" s="625"/>
      <c r="CR31" s="590">
        <v>16398</v>
      </c>
      <c r="CS31" s="609"/>
      <c r="CT31" s="609"/>
      <c r="CU31" s="609"/>
      <c r="CV31" s="609"/>
      <c r="CW31" s="609"/>
      <c r="CX31" s="609"/>
      <c r="CY31" s="610"/>
      <c r="CZ31" s="593">
        <v>0.8</v>
      </c>
      <c r="DA31" s="611"/>
      <c r="DB31" s="611"/>
      <c r="DC31" s="612"/>
      <c r="DD31" s="596">
        <v>16314</v>
      </c>
      <c r="DE31" s="609"/>
      <c r="DF31" s="609"/>
      <c r="DG31" s="609"/>
      <c r="DH31" s="609"/>
      <c r="DI31" s="609"/>
      <c r="DJ31" s="609"/>
      <c r="DK31" s="610"/>
      <c r="DL31" s="596">
        <v>16314</v>
      </c>
      <c r="DM31" s="609"/>
      <c r="DN31" s="609"/>
      <c r="DO31" s="609"/>
      <c r="DP31" s="609"/>
      <c r="DQ31" s="609"/>
      <c r="DR31" s="609"/>
      <c r="DS31" s="609"/>
      <c r="DT31" s="609"/>
      <c r="DU31" s="609"/>
      <c r="DV31" s="610"/>
      <c r="DW31" s="613">
        <v>1.2</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20280</v>
      </c>
      <c r="S32" s="591"/>
      <c r="T32" s="591"/>
      <c r="U32" s="591"/>
      <c r="V32" s="591"/>
      <c r="W32" s="591"/>
      <c r="X32" s="591"/>
      <c r="Y32" s="592"/>
      <c r="Z32" s="643">
        <v>0.9</v>
      </c>
      <c r="AA32" s="643"/>
      <c r="AB32" s="643"/>
      <c r="AC32" s="643"/>
      <c r="AD32" s="644">
        <v>148</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99.7</v>
      </c>
      <c r="BH32" s="575"/>
      <c r="BI32" s="575"/>
      <c r="BJ32" s="575"/>
      <c r="BK32" s="575"/>
      <c r="BL32" s="575"/>
      <c r="BM32" s="638">
        <v>99.1</v>
      </c>
      <c r="BN32" s="575"/>
      <c r="BO32" s="575"/>
      <c r="BP32" s="575"/>
      <c r="BQ32" s="632"/>
      <c r="BR32" s="653">
        <v>99.7</v>
      </c>
      <c r="BS32" s="575"/>
      <c r="BT32" s="575"/>
      <c r="BU32" s="575"/>
      <c r="BV32" s="575"/>
      <c r="BW32" s="575"/>
      <c r="BX32" s="638">
        <v>99.1</v>
      </c>
      <c r="BY32" s="575"/>
      <c r="BZ32" s="575"/>
      <c r="CA32" s="575"/>
      <c r="CB32" s="632"/>
      <c r="CD32" s="664"/>
      <c r="CE32" s="665"/>
      <c r="CF32" s="627" t="s">
        <v>299</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234988</v>
      </c>
      <c r="S33" s="591"/>
      <c r="T33" s="591"/>
      <c r="U33" s="591"/>
      <c r="V33" s="591"/>
      <c r="W33" s="591"/>
      <c r="X33" s="591"/>
      <c r="Y33" s="592"/>
      <c r="Z33" s="643">
        <v>10.8</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973745</v>
      </c>
      <c r="CS33" s="609"/>
      <c r="CT33" s="609"/>
      <c r="CU33" s="609"/>
      <c r="CV33" s="609"/>
      <c r="CW33" s="609"/>
      <c r="CX33" s="609"/>
      <c r="CY33" s="610"/>
      <c r="CZ33" s="593">
        <v>45.5</v>
      </c>
      <c r="DA33" s="611"/>
      <c r="DB33" s="611"/>
      <c r="DC33" s="612"/>
      <c r="DD33" s="596">
        <v>778077</v>
      </c>
      <c r="DE33" s="609"/>
      <c r="DF33" s="609"/>
      <c r="DG33" s="609"/>
      <c r="DH33" s="609"/>
      <c r="DI33" s="609"/>
      <c r="DJ33" s="609"/>
      <c r="DK33" s="610"/>
      <c r="DL33" s="596">
        <v>533128</v>
      </c>
      <c r="DM33" s="609"/>
      <c r="DN33" s="609"/>
      <c r="DO33" s="609"/>
      <c r="DP33" s="609"/>
      <c r="DQ33" s="609"/>
      <c r="DR33" s="609"/>
      <c r="DS33" s="609"/>
      <c r="DT33" s="609"/>
      <c r="DU33" s="609"/>
      <c r="DV33" s="610"/>
      <c r="DW33" s="613">
        <v>39</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378157</v>
      </c>
      <c r="CS34" s="591"/>
      <c r="CT34" s="591"/>
      <c r="CU34" s="591"/>
      <c r="CV34" s="591"/>
      <c r="CW34" s="591"/>
      <c r="CX34" s="591"/>
      <c r="CY34" s="592"/>
      <c r="CZ34" s="593">
        <v>17.7</v>
      </c>
      <c r="DA34" s="611"/>
      <c r="DB34" s="611"/>
      <c r="DC34" s="612"/>
      <c r="DD34" s="596">
        <v>270812</v>
      </c>
      <c r="DE34" s="591"/>
      <c r="DF34" s="591"/>
      <c r="DG34" s="591"/>
      <c r="DH34" s="591"/>
      <c r="DI34" s="591"/>
      <c r="DJ34" s="591"/>
      <c r="DK34" s="592"/>
      <c r="DL34" s="596">
        <v>182240</v>
      </c>
      <c r="DM34" s="591"/>
      <c r="DN34" s="591"/>
      <c r="DO34" s="591"/>
      <c r="DP34" s="591"/>
      <c r="DQ34" s="591"/>
      <c r="DR34" s="591"/>
      <c r="DS34" s="591"/>
      <c r="DT34" s="591"/>
      <c r="DU34" s="591"/>
      <c r="DV34" s="592"/>
      <c r="DW34" s="613">
        <v>13.3</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70188</v>
      </c>
      <c r="S35" s="591"/>
      <c r="T35" s="591"/>
      <c r="U35" s="591"/>
      <c r="V35" s="591"/>
      <c r="W35" s="591"/>
      <c r="X35" s="591"/>
      <c r="Y35" s="592"/>
      <c r="Z35" s="643">
        <v>3.2</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187705</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9026</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13007</v>
      </c>
      <c r="CS35" s="609"/>
      <c r="CT35" s="609"/>
      <c r="CU35" s="609"/>
      <c r="CV35" s="609"/>
      <c r="CW35" s="609"/>
      <c r="CX35" s="609"/>
      <c r="CY35" s="610"/>
      <c r="CZ35" s="593">
        <v>0.6</v>
      </c>
      <c r="DA35" s="611"/>
      <c r="DB35" s="611"/>
      <c r="DC35" s="612"/>
      <c r="DD35" s="596">
        <v>10620</v>
      </c>
      <c r="DE35" s="609"/>
      <c r="DF35" s="609"/>
      <c r="DG35" s="609"/>
      <c r="DH35" s="609"/>
      <c r="DI35" s="609"/>
      <c r="DJ35" s="609"/>
      <c r="DK35" s="610"/>
      <c r="DL35" s="596">
        <v>4163</v>
      </c>
      <c r="DM35" s="609"/>
      <c r="DN35" s="609"/>
      <c r="DO35" s="609"/>
      <c r="DP35" s="609"/>
      <c r="DQ35" s="609"/>
      <c r="DR35" s="609"/>
      <c r="DS35" s="609"/>
      <c r="DT35" s="609"/>
      <c r="DU35" s="609"/>
      <c r="DV35" s="610"/>
      <c r="DW35" s="613">
        <v>0.3</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2170438</v>
      </c>
      <c r="S36" s="631"/>
      <c r="T36" s="631"/>
      <c r="U36" s="631"/>
      <c r="V36" s="631"/>
      <c r="W36" s="631"/>
      <c r="X36" s="631"/>
      <c r="Y36" s="634"/>
      <c r="Z36" s="635">
        <v>100</v>
      </c>
      <c r="AA36" s="635"/>
      <c r="AB36" s="635"/>
      <c r="AC36" s="635"/>
      <c r="AD36" s="636">
        <v>1295189</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55100</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-4832</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349388</v>
      </c>
      <c r="CS36" s="591"/>
      <c r="CT36" s="591"/>
      <c r="CU36" s="591"/>
      <c r="CV36" s="591"/>
      <c r="CW36" s="591"/>
      <c r="CX36" s="591"/>
      <c r="CY36" s="592"/>
      <c r="CZ36" s="593">
        <v>16.3</v>
      </c>
      <c r="DA36" s="611"/>
      <c r="DB36" s="611"/>
      <c r="DC36" s="612"/>
      <c r="DD36" s="596">
        <v>322639</v>
      </c>
      <c r="DE36" s="591"/>
      <c r="DF36" s="591"/>
      <c r="DG36" s="591"/>
      <c r="DH36" s="591"/>
      <c r="DI36" s="591"/>
      <c r="DJ36" s="591"/>
      <c r="DK36" s="592"/>
      <c r="DL36" s="596">
        <v>189346</v>
      </c>
      <c r="DM36" s="591"/>
      <c r="DN36" s="591"/>
      <c r="DO36" s="591"/>
      <c r="DP36" s="591"/>
      <c r="DQ36" s="591"/>
      <c r="DR36" s="591"/>
      <c r="DS36" s="591"/>
      <c r="DT36" s="591"/>
      <c r="DU36" s="591"/>
      <c r="DV36" s="592"/>
      <c r="DW36" s="613">
        <v>13.9</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t="s">
        <v>315</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457</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133848</v>
      </c>
      <c r="CS37" s="609"/>
      <c r="CT37" s="609"/>
      <c r="CU37" s="609"/>
      <c r="CV37" s="609"/>
      <c r="CW37" s="609"/>
      <c r="CX37" s="609"/>
      <c r="CY37" s="610"/>
      <c r="CZ37" s="593">
        <v>6.2</v>
      </c>
      <c r="DA37" s="611"/>
      <c r="DB37" s="611"/>
      <c r="DC37" s="612"/>
      <c r="DD37" s="596">
        <v>132663</v>
      </c>
      <c r="DE37" s="609"/>
      <c r="DF37" s="609"/>
      <c r="DG37" s="609"/>
      <c r="DH37" s="609"/>
      <c r="DI37" s="609"/>
      <c r="DJ37" s="609"/>
      <c r="DK37" s="610"/>
      <c r="DL37" s="596">
        <v>119773</v>
      </c>
      <c r="DM37" s="609"/>
      <c r="DN37" s="609"/>
      <c r="DO37" s="609"/>
      <c r="DP37" s="609"/>
      <c r="DQ37" s="609"/>
      <c r="DR37" s="609"/>
      <c r="DS37" s="609"/>
      <c r="DT37" s="609"/>
      <c r="DU37" s="609"/>
      <c r="DV37" s="610"/>
      <c r="DW37" s="613">
        <v>8.8000000000000007</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777</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187705</v>
      </c>
      <c r="CS38" s="591"/>
      <c r="CT38" s="591"/>
      <c r="CU38" s="591"/>
      <c r="CV38" s="591"/>
      <c r="CW38" s="591"/>
      <c r="CX38" s="591"/>
      <c r="CY38" s="592"/>
      <c r="CZ38" s="593">
        <v>8.8000000000000007</v>
      </c>
      <c r="DA38" s="611"/>
      <c r="DB38" s="611"/>
      <c r="DC38" s="612"/>
      <c r="DD38" s="596">
        <v>170027</v>
      </c>
      <c r="DE38" s="591"/>
      <c r="DF38" s="591"/>
      <c r="DG38" s="591"/>
      <c r="DH38" s="591"/>
      <c r="DI38" s="591"/>
      <c r="DJ38" s="591"/>
      <c r="DK38" s="592"/>
      <c r="DL38" s="596">
        <v>155879</v>
      </c>
      <c r="DM38" s="591"/>
      <c r="DN38" s="591"/>
      <c r="DO38" s="591"/>
      <c r="DP38" s="591"/>
      <c r="DQ38" s="591"/>
      <c r="DR38" s="591"/>
      <c r="DS38" s="591"/>
      <c r="DT38" s="591"/>
      <c r="DU38" s="591"/>
      <c r="DV38" s="592"/>
      <c r="DW38" s="613">
        <v>11.4</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92</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41624</v>
      </c>
      <c r="CS39" s="609"/>
      <c r="CT39" s="609"/>
      <c r="CU39" s="609"/>
      <c r="CV39" s="609"/>
      <c r="CW39" s="609"/>
      <c r="CX39" s="609"/>
      <c r="CY39" s="610"/>
      <c r="CZ39" s="593">
        <v>1.9</v>
      </c>
      <c r="DA39" s="611"/>
      <c r="DB39" s="611"/>
      <c r="DC39" s="612"/>
      <c r="DD39" s="596">
        <v>2479</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43012</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147</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3864</v>
      </c>
      <c r="CS40" s="591"/>
      <c r="CT40" s="591"/>
      <c r="CU40" s="591"/>
      <c r="CV40" s="591"/>
      <c r="CW40" s="591"/>
      <c r="CX40" s="591"/>
      <c r="CY40" s="592"/>
      <c r="CZ40" s="593">
        <v>0.2</v>
      </c>
      <c r="DA40" s="611"/>
      <c r="DB40" s="611"/>
      <c r="DC40" s="612"/>
      <c r="DD40" s="596">
        <v>1500</v>
      </c>
      <c r="DE40" s="591"/>
      <c r="DF40" s="591"/>
      <c r="DG40" s="591"/>
      <c r="DH40" s="591"/>
      <c r="DI40" s="591"/>
      <c r="DJ40" s="591"/>
      <c r="DK40" s="592"/>
      <c r="DL40" s="596">
        <v>1500</v>
      </c>
      <c r="DM40" s="591"/>
      <c r="DN40" s="591"/>
      <c r="DO40" s="591"/>
      <c r="DP40" s="591"/>
      <c r="DQ40" s="591"/>
      <c r="DR40" s="591"/>
      <c r="DS40" s="591"/>
      <c r="DT40" s="591"/>
      <c r="DU40" s="591"/>
      <c r="DV40" s="592"/>
      <c r="DW40" s="613">
        <v>0.1</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89593</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418</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315</v>
      </c>
      <c r="CS41" s="609"/>
      <c r="CT41" s="609"/>
      <c r="CU41" s="609"/>
      <c r="CV41" s="609"/>
      <c r="CW41" s="609"/>
      <c r="CX41" s="609"/>
      <c r="CY41" s="610"/>
      <c r="CZ41" s="593" t="s">
        <v>315</v>
      </c>
      <c r="DA41" s="611"/>
      <c r="DB41" s="611"/>
      <c r="DC41" s="612"/>
      <c r="DD41" s="596" t="s">
        <v>315</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206234</v>
      </c>
      <c r="CS42" s="591"/>
      <c r="CT42" s="591"/>
      <c r="CU42" s="591"/>
      <c r="CV42" s="591"/>
      <c r="CW42" s="591"/>
      <c r="CX42" s="591"/>
      <c r="CY42" s="592"/>
      <c r="CZ42" s="593">
        <v>9.6</v>
      </c>
      <c r="DA42" s="594"/>
      <c r="DB42" s="594"/>
      <c r="DC42" s="595"/>
      <c r="DD42" s="596">
        <v>55692</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5782</v>
      </c>
      <c r="CS43" s="609"/>
      <c r="CT43" s="609"/>
      <c r="CU43" s="609"/>
      <c r="CV43" s="609"/>
      <c r="CW43" s="609"/>
      <c r="CX43" s="609"/>
      <c r="CY43" s="610"/>
      <c r="CZ43" s="593">
        <v>0.3</v>
      </c>
      <c r="DA43" s="611"/>
      <c r="DB43" s="611"/>
      <c r="DC43" s="612"/>
      <c r="DD43" s="596">
        <v>5782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206234</v>
      </c>
      <c r="CS44" s="591"/>
      <c r="CT44" s="591"/>
      <c r="CU44" s="591"/>
      <c r="CV44" s="591"/>
      <c r="CW44" s="591"/>
      <c r="CX44" s="591"/>
      <c r="CY44" s="592"/>
      <c r="CZ44" s="593">
        <v>9.6</v>
      </c>
      <c r="DA44" s="594"/>
      <c r="DB44" s="594"/>
      <c r="DC44" s="595"/>
      <c r="DD44" s="596">
        <v>55692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25389</v>
      </c>
      <c r="CS45" s="609"/>
      <c r="CT45" s="609"/>
      <c r="CU45" s="609"/>
      <c r="CV45" s="609"/>
      <c r="CW45" s="609"/>
      <c r="CX45" s="609"/>
      <c r="CY45" s="610"/>
      <c r="CZ45" s="593">
        <v>1.2</v>
      </c>
      <c r="DA45" s="611"/>
      <c r="DB45" s="611"/>
      <c r="DC45" s="612"/>
      <c r="DD45" s="596">
        <v>17947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180845</v>
      </c>
      <c r="CS46" s="591"/>
      <c r="CT46" s="591"/>
      <c r="CU46" s="591"/>
      <c r="CV46" s="591"/>
      <c r="CW46" s="591"/>
      <c r="CX46" s="591"/>
      <c r="CY46" s="592"/>
      <c r="CZ46" s="593">
        <v>8.4</v>
      </c>
      <c r="DA46" s="594"/>
      <c r="DB46" s="594"/>
      <c r="DC46" s="595"/>
      <c r="DD46" s="596">
        <v>37745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2142319</v>
      </c>
      <c r="CS49" s="575"/>
      <c r="CT49" s="575"/>
      <c r="CU49" s="575"/>
      <c r="CV49" s="575"/>
      <c r="CW49" s="575"/>
      <c r="CX49" s="575"/>
      <c r="CY49" s="576"/>
      <c r="CZ49" s="577">
        <v>100</v>
      </c>
      <c r="DA49" s="578"/>
      <c r="DB49" s="578"/>
      <c r="DC49" s="579"/>
      <c r="DD49" s="580">
        <v>1551745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365</v>
      </c>
      <c r="C7" s="1050"/>
      <c r="D7" s="1050"/>
      <c r="E7" s="1050"/>
      <c r="F7" s="1050"/>
      <c r="G7" s="1050"/>
      <c r="H7" s="1050"/>
      <c r="I7" s="1050"/>
      <c r="J7" s="1050"/>
      <c r="K7" s="1050"/>
      <c r="L7" s="1050"/>
      <c r="M7" s="1050"/>
      <c r="N7" s="1050"/>
      <c r="O7" s="1050"/>
      <c r="P7" s="1051"/>
      <c r="Q7" s="1103">
        <v>2222</v>
      </c>
      <c r="R7" s="1104"/>
      <c r="S7" s="1104"/>
      <c r="T7" s="1104"/>
      <c r="U7" s="1104"/>
      <c r="V7" s="1104">
        <v>2194</v>
      </c>
      <c r="W7" s="1104"/>
      <c r="X7" s="1104"/>
      <c r="Y7" s="1104"/>
      <c r="Z7" s="1104"/>
      <c r="AA7" s="1104">
        <v>28</v>
      </c>
      <c r="AB7" s="1104"/>
      <c r="AC7" s="1104"/>
      <c r="AD7" s="1104"/>
      <c r="AE7" s="1105"/>
      <c r="AF7" s="1106">
        <v>13</v>
      </c>
      <c r="AG7" s="1107"/>
      <c r="AH7" s="1107"/>
      <c r="AI7" s="1107"/>
      <c r="AJ7" s="1108"/>
      <c r="AK7" s="1090">
        <v>12</v>
      </c>
      <c r="AL7" s="1091"/>
      <c r="AM7" s="1091"/>
      <c r="AN7" s="1091"/>
      <c r="AO7" s="1091"/>
      <c r="AP7" s="1091">
        <v>2118</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540</v>
      </c>
      <c r="BT7" s="1095"/>
      <c r="BU7" s="1095"/>
      <c r="BV7" s="1095"/>
      <c r="BW7" s="1095"/>
      <c r="BX7" s="1095"/>
      <c r="BY7" s="1095"/>
      <c r="BZ7" s="1095"/>
      <c r="CA7" s="1095"/>
      <c r="CB7" s="1095"/>
      <c r="CC7" s="1095"/>
      <c r="CD7" s="1095"/>
      <c r="CE7" s="1095"/>
      <c r="CF7" s="1095"/>
      <c r="CG7" s="1096"/>
      <c r="CH7" s="1087">
        <v>1</v>
      </c>
      <c r="CI7" s="1088"/>
      <c r="CJ7" s="1088"/>
      <c r="CK7" s="1088"/>
      <c r="CL7" s="1089"/>
      <c r="CM7" s="1087">
        <v>74</v>
      </c>
      <c r="CN7" s="1088"/>
      <c r="CO7" s="1088"/>
      <c r="CP7" s="1088"/>
      <c r="CQ7" s="1089"/>
      <c r="CR7" s="1087">
        <v>5</v>
      </c>
      <c r="CS7" s="1088"/>
      <c r="CT7" s="1088"/>
      <c r="CU7" s="1088"/>
      <c r="CV7" s="1089"/>
      <c r="CW7" s="1087">
        <v>2</v>
      </c>
      <c r="CX7" s="1088"/>
      <c r="CY7" s="1088"/>
      <c r="CZ7" s="1088"/>
      <c r="DA7" s="1089"/>
      <c r="DB7" s="1087">
        <v>0</v>
      </c>
      <c r="DC7" s="1088"/>
      <c r="DD7" s="1088"/>
      <c r="DE7" s="1088"/>
      <c r="DF7" s="1089"/>
      <c r="DG7" s="1087">
        <v>264</v>
      </c>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526</v>
      </c>
      <c r="BT8" s="1014"/>
      <c r="BU8" s="1014"/>
      <c r="BV8" s="1014"/>
      <c r="BW8" s="1014"/>
      <c r="BX8" s="1014"/>
      <c r="BY8" s="1014"/>
      <c r="BZ8" s="1014"/>
      <c r="CA8" s="1014"/>
      <c r="CB8" s="1014"/>
      <c r="CC8" s="1014"/>
      <c r="CD8" s="1014"/>
      <c r="CE8" s="1014"/>
      <c r="CF8" s="1014"/>
      <c r="CG8" s="1015"/>
      <c r="CH8" s="988">
        <v>2</v>
      </c>
      <c r="CI8" s="989"/>
      <c r="CJ8" s="989"/>
      <c r="CK8" s="989"/>
      <c r="CL8" s="990"/>
      <c r="CM8" s="988">
        <v>41</v>
      </c>
      <c r="CN8" s="989"/>
      <c r="CO8" s="989"/>
      <c r="CP8" s="989"/>
      <c r="CQ8" s="990"/>
      <c r="CR8" s="988">
        <v>10</v>
      </c>
      <c r="CS8" s="989"/>
      <c r="CT8" s="989"/>
      <c r="CU8" s="989"/>
      <c r="CV8" s="990"/>
      <c r="CW8" s="988">
        <v>0</v>
      </c>
      <c r="CX8" s="989"/>
      <c r="CY8" s="989"/>
      <c r="CZ8" s="989"/>
      <c r="DA8" s="990"/>
      <c r="DB8" s="988">
        <v>0</v>
      </c>
      <c r="DC8" s="989"/>
      <c r="DD8" s="989"/>
      <c r="DE8" s="989"/>
      <c r="DF8" s="990"/>
      <c r="DG8" s="988"/>
      <c r="DH8" s="989"/>
      <c r="DI8" s="989"/>
      <c r="DJ8" s="989"/>
      <c r="DK8" s="990"/>
      <c r="DL8" s="988">
        <v>21</v>
      </c>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527</v>
      </c>
      <c r="BT9" s="1014"/>
      <c r="BU9" s="1014"/>
      <c r="BV9" s="1014"/>
      <c r="BW9" s="1014"/>
      <c r="BX9" s="1014"/>
      <c r="BY9" s="1014"/>
      <c r="BZ9" s="1014"/>
      <c r="CA9" s="1014"/>
      <c r="CB9" s="1014"/>
      <c r="CC9" s="1014"/>
      <c r="CD9" s="1014"/>
      <c r="CE9" s="1014"/>
      <c r="CF9" s="1014"/>
      <c r="CG9" s="1015"/>
      <c r="CH9" s="988">
        <v>-19</v>
      </c>
      <c r="CI9" s="989"/>
      <c r="CJ9" s="989"/>
      <c r="CK9" s="989"/>
      <c r="CL9" s="990"/>
      <c r="CM9" s="988">
        <v>4</v>
      </c>
      <c r="CN9" s="989"/>
      <c r="CO9" s="989"/>
      <c r="CP9" s="989"/>
      <c r="CQ9" s="990"/>
      <c r="CR9" s="988">
        <v>3</v>
      </c>
      <c r="CS9" s="989"/>
      <c r="CT9" s="989"/>
      <c r="CU9" s="989"/>
      <c r="CV9" s="990"/>
      <c r="CW9" s="988">
        <v>27</v>
      </c>
      <c r="CX9" s="989"/>
      <c r="CY9" s="989"/>
      <c r="CZ9" s="989"/>
      <c r="DA9" s="990"/>
      <c r="DB9" s="988">
        <v>0</v>
      </c>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367</v>
      </c>
      <c r="B23" s="943" t="s">
        <v>368</v>
      </c>
      <c r="C23" s="944"/>
      <c r="D23" s="944"/>
      <c r="E23" s="944"/>
      <c r="F23" s="944"/>
      <c r="G23" s="944"/>
      <c r="H23" s="944"/>
      <c r="I23" s="944"/>
      <c r="J23" s="944"/>
      <c r="K23" s="944"/>
      <c r="L23" s="944"/>
      <c r="M23" s="944"/>
      <c r="N23" s="944"/>
      <c r="O23" s="944"/>
      <c r="P23" s="945"/>
      <c r="Q23" s="1067">
        <v>2222</v>
      </c>
      <c r="R23" s="1068"/>
      <c r="S23" s="1068"/>
      <c r="T23" s="1068"/>
      <c r="U23" s="1068"/>
      <c r="V23" s="1068">
        <v>2194</v>
      </c>
      <c r="W23" s="1068"/>
      <c r="X23" s="1068"/>
      <c r="Y23" s="1068"/>
      <c r="Z23" s="1068"/>
      <c r="AA23" s="1068">
        <v>28</v>
      </c>
      <c r="AB23" s="1068"/>
      <c r="AC23" s="1068"/>
      <c r="AD23" s="1068"/>
      <c r="AE23" s="1069"/>
      <c r="AF23" s="1070">
        <v>13</v>
      </c>
      <c r="AG23" s="1068"/>
      <c r="AH23" s="1068"/>
      <c r="AI23" s="1068"/>
      <c r="AJ23" s="1071"/>
      <c r="AK23" s="1072"/>
      <c r="AL23" s="1073"/>
      <c r="AM23" s="1073"/>
      <c r="AN23" s="1073"/>
      <c r="AO23" s="1073"/>
      <c r="AP23" s="1068">
        <v>2118</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379</v>
      </c>
      <c r="C28" s="1050"/>
      <c r="D28" s="1050"/>
      <c r="E28" s="1050"/>
      <c r="F28" s="1050"/>
      <c r="G28" s="1050"/>
      <c r="H28" s="1050"/>
      <c r="I28" s="1050"/>
      <c r="J28" s="1050"/>
      <c r="K28" s="1050"/>
      <c r="L28" s="1050"/>
      <c r="M28" s="1050"/>
      <c r="N28" s="1050"/>
      <c r="O28" s="1050"/>
      <c r="P28" s="1051"/>
      <c r="Q28" s="1052">
        <v>487</v>
      </c>
      <c r="R28" s="1053"/>
      <c r="S28" s="1053"/>
      <c r="T28" s="1053"/>
      <c r="U28" s="1053"/>
      <c r="V28" s="1053">
        <v>478</v>
      </c>
      <c r="W28" s="1053"/>
      <c r="X28" s="1053"/>
      <c r="Y28" s="1053"/>
      <c r="Z28" s="1053"/>
      <c r="AA28" s="1053">
        <v>9</v>
      </c>
      <c r="AB28" s="1053"/>
      <c r="AC28" s="1053"/>
      <c r="AD28" s="1053"/>
      <c r="AE28" s="1054"/>
      <c r="AF28" s="1055">
        <v>9</v>
      </c>
      <c r="AG28" s="1053"/>
      <c r="AH28" s="1053"/>
      <c r="AI28" s="1053"/>
      <c r="AJ28" s="1056"/>
      <c r="AK28" s="1057"/>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380</v>
      </c>
      <c r="C29" s="1037"/>
      <c r="D29" s="1037"/>
      <c r="E29" s="1037"/>
      <c r="F29" s="1037"/>
      <c r="G29" s="1037"/>
      <c r="H29" s="1037"/>
      <c r="I29" s="1037"/>
      <c r="J29" s="1037"/>
      <c r="K29" s="1037"/>
      <c r="L29" s="1037"/>
      <c r="M29" s="1037"/>
      <c r="N29" s="1037"/>
      <c r="O29" s="1037"/>
      <c r="P29" s="1038"/>
      <c r="Q29" s="1042">
        <v>40</v>
      </c>
      <c r="R29" s="1043"/>
      <c r="S29" s="1043"/>
      <c r="T29" s="1043"/>
      <c r="U29" s="1043"/>
      <c r="V29" s="1043">
        <v>40</v>
      </c>
      <c r="W29" s="1043"/>
      <c r="X29" s="1043"/>
      <c r="Y29" s="1043"/>
      <c r="Z29" s="1043"/>
      <c r="AA29" s="1043">
        <v>0</v>
      </c>
      <c r="AB29" s="1043"/>
      <c r="AC29" s="1043"/>
      <c r="AD29" s="1043"/>
      <c r="AE29" s="1044"/>
      <c r="AF29" s="1018">
        <v>0</v>
      </c>
      <c r="AG29" s="1019"/>
      <c r="AH29" s="1019"/>
      <c r="AI29" s="1019"/>
      <c r="AJ29" s="1020"/>
      <c r="AK29" s="979"/>
      <c r="AL29" s="970"/>
      <c r="AM29" s="970"/>
      <c r="AN29" s="970"/>
      <c r="AO29" s="970"/>
      <c r="AP29" s="970"/>
      <c r="AQ29" s="970"/>
      <c r="AR29" s="970"/>
      <c r="AS29" s="970"/>
      <c r="AT29" s="970"/>
      <c r="AU29" s="970"/>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381</v>
      </c>
      <c r="C30" s="1037"/>
      <c r="D30" s="1037"/>
      <c r="E30" s="1037"/>
      <c r="F30" s="1037"/>
      <c r="G30" s="1037"/>
      <c r="H30" s="1037"/>
      <c r="I30" s="1037"/>
      <c r="J30" s="1037"/>
      <c r="K30" s="1037"/>
      <c r="L30" s="1037"/>
      <c r="M30" s="1037"/>
      <c r="N30" s="1037"/>
      <c r="O30" s="1037"/>
      <c r="P30" s="1038"/>
      <c r="Q30" s="1042">
        <v>165</v>
      </c>
      <c r="R30" s="1043"/>
      <c r="S30" s="1043"/>
      <c r="T30" s="1043"/>
      <c r="U30" s="1043"/>
      <c r="V30" s="1043">
        <v>165</v>
      </c>
      <c r="W30" s="1043"/>
      <c r="X30" s="1043"/>
      <c r="Y30" s="1043"/>
      <c r="Z30" s="1043"/>
      <c r="AA30" s="1043">
        <v>0</v>
      </c>
      <c r="AB30" s="1043"/>
      <c r="AC30" s="1043"/>
      <c r="AD30" s="1043"/>
      <c r="AE30" s="1044"/>
      <c r="AF30" s="1018">
        <v>0</v>
      </c>
      <c r="AG30" s="1019"/>
      <c r="AH30" s="1019"/>
      <c r="AI30" s="1019"/>
      <c r="AJ30" s="1020"/>
      <c r="AK30" s="979">
        <v>55</v>
      </c>
      <c r="AL30" s="970"/>
      <c r="AM30" s="970"/>
      <c r="AN30" s="970"/>
      <c r="AO30" s="970"/>
      <c r="AP30" s="970">
        <v>497</v>
      </c>
      <c r="AQ30" s="970"/>
      <c r="AR30" s="970"/>
      <c r="AS30" s="970"/>
      <c r="AT30" s="970"/>
      <c r="AU30" s="970">
        <v>90</v>
      </c>
      <c r="AV30" s="970"/>
      <c r="AW30" s="970"/>
      <c r="AX30" s="970"/>
      <c r="AY30" s="970"/>
      <c r="AZ30" s="1041" t="s">
        <v>539</v>
      </c>
      <c r="BA30" s="1041"/>
      <c r="BB30" s="1041"/>
      <c r="BC30" s="1041"/>
      <c r="BD30" s="1041"/>
      <c r="BE30" s="1031" t="s">
        <v>382</v>
      </c>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c r="C31" s="1037"/>
      <c r="D31" s="1037"/>
      <c r="E31" s="1037"/>
      <c r="F31" s="1037"/>
      <c r="G31" s="1037"/>
      <c r="H31" s="1037"/>
      <c r="I31" s="1037"/>
      <c r="J31" s="1037"/>
      <c r="K31" s="1037"/>
      <c r="L31" s="1037"/>
      <c r="M31" s="1037"/>
      <c r="N31" s="1037"/>
      <c r="O31" s="1037"/>
      <c r="P31" s="1038"/>
      <c r="Q31" s="1042"/>
      <c r="R31" s="1043"/>
      <c r="S31" s="1043"/>
      <c r="T31" s="1043"/>
      <c r="U31" s="1043"/>
      <c r="V31" s="1043"/>
      <c r="W31" s="1043"/>
      <c r="X31" s="1043"/>
      <c r="Y31" s="1043"/>
      <c r="Z31" s="1043"/>
      <c r="AA31" s="1043"/>
      <c r="AB31" s="1043"/>
      <c r="AC31" s="1043"/>
      <c r="AD31" s="1043"/>
      <c r="AE31" s="1044"/>
      <c r="AF31" s="1018"/>
      <c r="AG31" s="1019"/>
      <c r="AH31" s="1019"/>
      <c r="AI31" s="1019"/>
      <c r="AJ31" s="1020"/>
      <c r="AK31" s="979"/>
      <c r="AL31" s="970"/>
      <c r="AM31" s="970"/>
      <c r="AN31" s="970"/>
      <c r="AO31" s="970"/>
      <c r="AP31" s="970"/>
      <c r="AQ31" s="970"/>
      <c r="AR31" s="970"/>
      <c r="AS31" s="970"/>
      <c r="AT31" s="970"/>
      <c r="AU31" s="970"/>
      <c r="AV31" s="970"/>
      <c r="AW31" s="970"/>
      <c r="AX31" s="970"/>
      <c r="AY31" s="970"/>
      <c r="AZ31" s="1041"/>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c r="C32" s="1037"/>
      <c r="D32" s="1037"/>
      <c r="E32" s="1037"/>
      <c r="F32" s="1037"/>
      <c r="G32" s="1037"/>
      <c r="H32" s="1037"/>
      <c r="I32" s="1037"/>
      <c r="J32" s="1037"/>
      <c r="K32" s="1037"/>
      <c r="L32" s="1037"/>
      <c r="M32" s="1037"/>
      <c r="N32" s="1037"/>
      <c r="O32" s="1037"/>
      <c r="P32" s="1038"/>
      <c r="Q32" s="1042"/>
      <c r="R32" s="1043"/>
      <c r="S32" s="1043"/>
      <c r="T32" s="1043"/>
      <c r="U32" s="1043"/>
      <c r="V32" s="1043"/>
      <c r="W32" s="1043"/>
      <c r="X32" s="1043"/>
      <c r="Y32" s="1043"/>
      <c r="Z32" s="1043"/>
      <c r="AA32" s="1043"/>
      <c r="AB32" s="1043"/>
      <c r="AC32" s="1043"/>
      <c r="AD32" s="1043"/>
      <c r="AE32" s="1044"/>
      <c r="AF32" s="1018"/>
      <c r="AG32" s="1019"/>
      <c r="AH32" s="1019"/>
      <c r="AI32" s="1019"/>
      <c r="AJ32" s="1020"/>
      <c r="AK32" s="979"/>
      <c r="AL32" s="970"/>
      <c r="AM32" s="970"/>
      <c r="AN32" s="970"/>
      <c r="AO32" s="970"/>
      <c r="AP32" s="970"/>
      <c r="AQ32" s="970"/>
      <c r="AR32" s="970"/>
      <c r="AS32" s="970"/>
      <c r="AT32" s="970"/>
      <c r="AU32" s="970"/>
      <c r="AV32" s="970"/>
      <c r="AW32" s="970"/>
      <c r="AX32" s="970"/>
      <c r="AY32" s="970"/>
      <c r="AZ32" s="1041"/>
      <c r="BA32" s="1041"/>
      <c r="BB32" s="1041"/>
      <c r="BC32" s="1041"/>
      <c r="BD32" s="1041"/>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383</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367</v>
      </c>
      <c r="B63" s="943" t="s">
        <v>384</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9</v>
      </c>
      <c r="AG63" s="958"/>
      <c r="AH63" s="958"/>
      <c r="AI63" s="958"/>
      <c r="AJ63" s="1029"/>
      <c r="AK63" s="1030"/>
      <c r="AL63" s="962"/>
      <c r="AM63" s="962"/>
      <c r="AN63" s="962"/>
      <c r="AO63" s="962"/>
      <c r="AP63" s="958">
        <v>497</v>
      </c>
      <c r="AQ63" s="958"/>
      <c r="AR63" s="958"/>
      <c r="AS63" s="958"/>
      <c r="AT63" s="958"/>
      <c r="AU63" s="958">
        <v>61</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386</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387</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528</v>
      </c>
      <c r="C68" s="985"/>
      <c r="D68" s="985"/>
      <c r="E68" s="985"/>
      <c r="F68" s="985"/>
      <c r="G68" s="985"/>
      <c r="H68" s="985"/>
      <c r="I68" s="985"/>
      <c r="J68" s="985"/>
      <c r="K68" s="985"/>
      <c r="L68" s="985"/>
      <c r="M68" s="985"/>
      <c r="N68" s="985"/>
      <c r="O68" s="985"/>
      <c r="P68" s="986"/>
      <c r="Q68" s="987">
        <v>16</v>
      </c>
      <c r="R68" s="981"/>
      <c r="S68" s="981"/>
      <c r="T68" s="981"/>
      <c r="U68" s="981"/>
      <c r="V68" s="981">
        <v>15</v>
      </c>
      <c r="W68" s="981"/>
      <c r="X68" s="981"/>
      <c r="Y68" s="981"/>
      <c r="Z68" s="981"/>
      <c r="AA68" s="981">
        <v>1</v>
      </c>
      <c r="AB68" s="981"/>
      <c r="AC68" s="981"/>
      <c r="AD68" s="981"/>
      <c r="AE68" s="981"/>
      <c r="AF68" s="981">
        <v>1</v>
      </c>
      <c r="AG68" s="981"/>
      <c r="AH68" s="981"/>
      <c r="AI68" s="981"/>
      <c r="AJ68" s="981"/>
      <c r="AK68" s="981">
        <v>1</v>
      </c>
      <c r="AL68" s="981"/>
      <c r="AM68" s="981"/>
      <c r="AN68" s="981"/>
      <c r="AO68" s="981"/>
      <c r="AP68" s="981" t="s">
        <v>538</v>
      </c>
      <c r="AQ68" s="981"/>
      <c r="AR68" s="981"/>
      <c r="AS68" s="981"/>
      <c r="AT68" s="981"/>
      <c r="AU68" s="981" t="s">
        <v>538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529</v>
      </c>
      <c r="C69" s="974"/>
      <c r="D69" s="974"/>
      <c r="E69" s="974"/>
      <c r="F69" s="974"/>
      <c r="G69" s="974"/>
      <c r="H69" s="974"/>
      <c r="I69" s="974"/>
      <c r="J69" s="974"/>
      <c r="K69" s="974"/>
      <c r="L69" s="974"/>
      <c r="M69" s="974"/>
      <c r="N69" s="974"/>
      <c r="O69" s="974"/>
      <c r="P69" s="975"/>
      <c r="Q69" s="976">
        <v>0</v>
      </c>
      <c r="R69" s="970"/>
      <c r="S69" s="970"/>
      <c r="T69" s="970"/>
      <c r="U69" s="970"/>
      <c r="V69" s="970">
        <v>0</v>
      </c>
      <c r="W69" s="970"/>
      <c r="X69" s="970"/>
      <c r="Y69" s="970"/>
      <c r="Z69" s="970"/>
      <c r="AA69" s="970" t="s">
        <v>537</v>
      </c>
      <c r="AB69" s="970"/>
      <c r="AC69" s="970"/>
      <c r="AD69" s="970"/>
      <c r="AE69" s="970"/>
      <c r="AF69" s="970" t="s">
        <v>538</v>
      </c>
      <c r="AG69" s="970"/>
      <c r="AH69" s="970"/>
      <c r="AI69" s="970"/>
      <c r="AJ69" s="970"/>
      <c r="AK69" s="970" t="s">
        <v>538</v>
      </c>
      <c r="AL69" s="970"/>
      <c r="AM69" s="970"/>
      <c r="AN69" s="970"/>
      <c r="AO69" s="970"/>
      <c r="AP69" s="970" t="s">
        <v>538</v>
      </c>
      <c r="AQ69" s="970"/>
      <c r="AR69" s="970"/>
      <c r="AS69" s="970"/>
      <c r="AT69" s="970"/>
      <c r="AU69" s="970" t="s">
        <v>538</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530</v>
      </c>
      <c r="C70" s="974"/>
      <c r="D70" s="974"/>
      <c r="E70" s="974"/>
      <c r="F70" s="974"/>
      <c r="G70" s="974"/>
      <c r="H70" s="974"/>
      <c r="I70" s="974"/>
      <c r="J70" s="974"/>
      <c r="K70" s="974"/>
      <c r="L70" s="974"/>
      <c r="M70" s="974"/>
      <c r="N70" s="974"/>
      <c r="O70" s="974"/>
      <c r="P70" s="975"/>
      <c r="Q70" s="976">
        <v>84</v>
      </c>
      <c r="R70" s="970"/>
      <c r="S70" s="970"/>
      <c r="T70" s="970"/>
      <c r="U70" s="970"/>
      <c r="V70" s="970">
        <v>84</v>
      </c>
      <c r="W70" s="970"/>
      <c r="X70" s="970"/>
      <c r="Y70" s="970"/>
      <c r="Z70" s="970"/>
      <c r="AA70" s="970">
        <v>0</v>
      </c>
      <c r="AB70" s="970"/>
      <c r="AC70" s="970"/>
      <c r="AD70" s="970"/>
      <c r="AE70" s="970"/>
      <c r="AF70" s="970">
        <v>0</v>
      </c>
      <c r="AG70" s="970"/>
      <c r="AH70" s="970"/>
      <c r="AI70" s="970"/>
      <c r="AJ70" s="970"/>
      <c r="AK70" s="970" t="s">
        <v>538</v>
      </c>
      <c r="AL70" s="970"/>
      <c r="AM70" s="970"/>
      <c r="AN70" s="970"/>
      <c r="AO70" s="970"/>
      <c r="AP70" s="970">
        <v>244</v>
      </c>
      <c r="AQ70" s="970"/>
      <c r="AR70" s="970"/>
      <c r="AS70" s="970"/>
      <c r="AT70" s="970"/>
      <c r="AU70" s="970">
        <v>51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531</v>
      </c>
      <c r="C71" s="974"/>
      <c r="D71" s="974"/>
      <c r="E71" s="974"/>
      <c r="F71" s="974"/>
      <c r="G71" s="974"/>
      <c r="H71" s="974"/>
      <c r="I71" s="974"/>
      <c r="J71" s="974"/>
      <c r="K71" s="974"/>
      <c r="L71" s="974"/>
      <c r="M71" s="974"/>
      <c r="N71" s="974"/>
      <c r="O71" s="974"/>
      <c r="P71" s="975"/>
      <c r="Q71" s="976">
        <v>2477</v>
      </c>
      <c r="R71" s="970"/>
      <c r="S71" s="970"/>
      <c r="T71" s="970"/>
      <c r="U71" s="970"/>
      <c r="V71" s="970">
        <v>2435</v>
      </c>
      <c r="W71" s="970"/>
      <c r="X71" s="970"/>
      <c r="Y71" s="970"/>
      <c r="Z71" s="970"/>
      <c r="AA71" s="970">
        <v>42</v>
      </c>
      <c r="AB71" s="970"/>
      <c r="AC71" s="970"/>
      <c r="AD71" s="970"/>
      <c r="AE71" s="970"/>
      <c r="AF71" s="970">
        <v>42</v>
      </c>
      <c r="AG71" s="970"/>
      <c r="AH71" s="970"/>
      <c r="AI71" s="970"/>
      <c r="AJ71" s="970"/>
      <c r="AK71" s="970" t="s">
        <v>538</v>
      </c>
      <c r="AL71" s="970"/>
      <c r="AM71" s="970"/>
      <c r="AN71" s="970"/>
      <c r="AO71" s="970"/>
      <c r="AP71" s="970" t="s">
        <v>538</v>
      </c>
      <c r="AQ71" s="970"/>
      <c r="AR71" s="970"/>
      <c r="AS71" s="970"/>
      <c r="AT71" s="970"/>
      <c r="AU71" s="970" t="s">
        <v>538</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532</v>
      </c>
      <c r="C72" s="974"/>
      <c r="D72" s="974"/>
      <c r="E72" s="974"/>
      <c r="F72" s="974"/>
      <c r="G72" s="974"/>
      <c r="H72" s="974"/>
      <c r="I72" s="974"/>
      <c r="J72" s="974"/>
      <c r="K72" s="974"/>
      <c r="L72" s="974"/>
      <c r="M72" s="974"/>
      <c r="N72" s="974"/>
      <c r="O72" s="974"/>
      <c r="P72" s="975"/>
      <c r="Q72" s="976">
        <v>5849</v>
      </c>
      <c r="R72" s="970"/>
      <c r="S72" s="970"/>
      <c r="T72" s="970"/>
      <c r="U72" s="970"/>
      <c r="V72" s="970">
        <v>5787</v>
      </c>
      <c r="W72" s="970"/>
      <c r="X72" s="970"/>
      <c r="Y72" s="970"/>
      <c r="Z72" s="970"/>
      <c r="AA72" s="970">
        <v>61</v>
      </c>
      <c r="AB72" s="970"/>
      <c r="AC72" s="970"/>
      <c r="AD72" s="970"/>
      <c r="AE72" s="970"/>
      <c r="AF72" s="970">
        <v>2</v>
      </c>
      <c r="AG72" s="970"/>
      <c r="AH72" s="970"/>
      <c r="AI72" s="970"/>
      <c r="AJ72" s="970"/>
      <c r="AK72" s="970">
        <v>361</v>
      </c>
      <c r="AL72" s="970"/>
      <c r="AM72" s="970"/>
      <c r="AN72" s="970"/>
      <c r="AO72" s="970"/>
      <c r="AP72" s="970">
        <v>3563</v>
      </c>
      <c r="AQ72" s="970"/>
      <c r="AR72" s="970"/>
      <c r="AS72" s="970"/>
      <c r="AT72" s="970"/>
      <c r="AU72" s="970">
        <v>88</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533</v>
      </c>
      <c r="C73" s="974"/>
      <c r="D73" s="974"/>
      <c r="E73" s="974"/>
      <c r="F73" s="974"/>
      <c r="G73" s="974"/>
      <c r="H73" s="974"/>
      <c r="I73" s="974"/>
      <c r="J73" s="974"/>
      <c r="K73" s="974"/>
      <c r="L73" s="974"/>
      <c r="M73" s="974"/>
      <c r="N73" s="974"/>
      <c r="O73" s="974"/>
      <c r="P73" s="975"/>
      <c r="Q73" s="976">
        <v>496</v>
      </c>
      <c r="R73" s="970"/>
      <c r="S73" s="970"/>
      <c r="T73" s="970"/>
      <c r="U73" s="970"/>
      <c r="V73" s="970">
        <v>491</v>
      </c>
      <c r="W73" s="970"/>
      <c r="X73" s="970"/>
      <c r="Y73" s="970"/>
      <c r="Z73" s="970"/>
      <c r="AA73" s="970">
        <v>5</v>
      </c>
      <c r="AB73" s="970"/>
      <c r="AC73" s="970"/>
      <c r="AD73" s="970"/>
      <c r="AE73" s="970"/>
      <c r="AF73" s="970">
        <v>4</v>
      </c>
      <c r="AG73" s="970"/>
      <c r="AH73" s="970"/>
      <c r="AI73" s="970"/>
      <c r="AJ73" s="970"/>
      <c r="AK73" s="970">
        <v>4</v>
      </c>
      <c r="AL73" s="970"/>
      <c r="AM73" s="970"/>
      <c r="AN73" s="970"/>
      <c r="AO73" s="970"/>
      <c r="AP73" s="970" t="s">
        <v>538</v>
      </c>
      <c r="AQ73" s="970"/>
      <c r="AR73" s="970"/>
      <c r="AS73" s="970"/>
      <c r="AT73" s="970"/>
      <c r="AU73" s="970" t="s">
        <v>538</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534</v>
      </c>
      <c r="C74" s="974"/>
      <c r="D74" s="974"/>
      <c r="E74" s="974"/>
      <c r="F74" s="974"/>
      <c r="G74" s="974"/>
      <c r="H74" s="974"/>
      <c r="I74" s="974"/>
      <c r="J74" s="974"/>
      <c r="K74" s="974"/>
      <c r="L74" s="974"/>
      <c r="M74" s="974"/>
      <c r="N74" s="974"/>
      <c r="O74" s="974"/>
      <c r="P74" s="975"/>
      <c r="Q74" s="976">
        <v>2879</v>
      </c>
      <c r="R74" s="970"/>
      <c r="S74" s="970"/>
      <c r="T74" s="970"/>
      <c r="U74" s="970"/>
      <c r="V74" s="970">
        <v>2765</v>
      </c>
      <c r="W74" s="970"/>
      <c r="X74" s="970"/>
      <c r="Y74" s="970"/>
      <c r="Z74" s="970"/>
      <c r="AA74" s="970">
        <v>114</v>
      </c>
      <c r="AB74" s="970"/>
      <c r="AC74" s="970"/>
      <c r="AD74" s="970"/>
      <c r="AE74" s="970"/>
      <c r="AF74" s="970">
        <v>114</v>
      </c>
      <c r="AG74" s="970"/>
      <c r="AH74" s="970"/>
      <c r="AI74" s="970"/>
      <c r="AJ74" s="970"/>
      <c r="AK74" s="970">
        <v>402</v>
      </c>
      <c r="AL74" s="970"/>
      <c r="AM74" s="970"/>
      <c r="AN74" s="970"/>
      <c r="AO74" s="970"/>
      <c r="AP74" s="970" t="s">
        <v>538</v>
      </c>
      <c r="AQ74" s="970"/>
      <c r="AR74" s="970"/>
      <c r="AS74" s="970"/>
      <c r="AT74" s="970"/>
      <c r="AU74" s="970" t="s">
        <v>538</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535</v>
      </c>
      <c r="C75" s="974"/>
      <c r="D75" s="974"/>
      <c r="E75" s="974"/>
      <c r="F75" s="974"/>
      <c r="G75" s="974"/>
      <c r="H75" s="974"/>
      <c r="I75" s="974"/>
      <c r="J75" s="974"/>
      <c r="K75" s="974"/>
      <c r="L75" s="974"/>
      <c r="M75" s="974"/>
      <c r="N75" s="974"/>
      <c r="O75" s="974"/>
      <c r="P75" s="975"/>
      <c r="Q75" s="977">
        <v>674</v>
      </c>
      <c r="R75" s="978"/>
      <c r="S75" s="978"/>
      <c r="T75" s="978"/>
      <c r="U75" s="979"/>
      <c r="V75" s="980">
        <v>671</v>
      </c>
      <c r="W75" s="978"/>
      <c r="X75" s="978"/>
      <c r="Y75" s="978"/>
      <c r="Z75" s="979"/>
      <c r="AA75" s="980">
        <v>3</v>
      </c>
      <c r="AB75" s="978"/>
      <c r="AC75" s="978"/>
      <c r="AD75" s="978"/>
      <c r="AE75" s="979"/>
      <c r="AF75" s="980">
        <v>3</v>
      </c>
      <c r="AG75" s="978"/>
      <c r="AH75" s="978"/>
      <c r="AI75" s="978"/>
      <c r="AJ75" s="979"/>
      <c r="AK75" s="980">
        <v>64</v>
      </c>
      <c r="AL75" s="978"/>
      <c r="AM75" s="978"/>
      <c r="AN75" s="978"/>
      <c r="AO75" s="979"/>
      <c r="AP75" s="980" t="s">
        <v>538</v>
      </c>
      <c r="AQ75" s="978"/>
      <c r="AR75" s="978"/>
      <c r="AS75" s="978"/>
      <c r="AT75" s="979"/>
      <c r="AU75" s="980" t="s">
        <v>538</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536</v>
      </c>
      <c r="C76" s="974"/>
      <c r="D76" s="974"/>
      <c r="E76" s="974"/>
      <c r="F76" s="974"/>
      <c r="G76" s="974"/>
      <c r="H76" s="974"/>
      <c r="I76" s="974"/>
      <c r="J76" s="974"/>
      <c r="K76" s="974"/>
      <c r="L76" s="974"/>
      <c r="M76" s="974"/>
      <c r="N76" s="974"/>
      <c r="O76" s="974"/>
      <c r="P76" s="975"/>
      <c r="Q76" s="977">
        <v>81286</v>
      </c>
      <c r="R76" s="978"/>
      <c r="S76" s="978"/>
      <c r="T76" s="978"/>
      <c r="U76" s="979"/>
      <c r="V76" s="980">
        <v>78524</v>
      </c>
      <c r="W76" s="978"/>
      <c r="X76" s="978"/>
      <c r="Y76" s="978"/>
      <c r="Z76" s="979"/>
      <c r="AA76" s="980">
        <v>2761</v>
      </c>
      <c r="AB76" s="978"/>
      <c r="AC76" s="978"/>
      <c r="AD76" s="978"/>
      <c r="AE76" s="979"/>
      <c r="AF76" s="980">
        <v>2761</v>
      </c>
      <c r="AG76" s="978"/>
      <c r="AH76" s="978"/>
      <c r="AI76" s="978"/>
      <c r="AJ76" s="979"/>
      <c r="AK76" s="980">
        <v>909</v>
      </c>
      <c r="AL76" s="978"/>
      <c r="AM76" s="978"/>
      <c r="AN76" s="978"/>
      <c r="AO76" s="979"/>
      <c r="AP76" s="980" t="s">
        <v>538</v>
      </c>
      <c r="AQ76" s="978"/>
      <c r="AR76" s="978"/>
      <c r="AS76" s="978"/>
      <c r="AT76" s="979"/>
      <c r="AU76" s="980" t="s">
        <v>538</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367</v>
      </c>
      <c r="B88" s="943" t="s">
        <v>388</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2927</v>
      </c>
      <c r="AG88" s="958"/>
      <c r="AH88" s="958"/>
      <c r="AI88" s="958"/>
      <c r="AJ88" s="958"/>
      <c r="AK88" s="962"/>
      <c r="AL88" s="962"/>
      <c r="AM88" s="962"/>
      <c r="AN88" s="962"/>
      <c r="AO88" s="962"/>
      <c r="AP88" s="958">
        <v>3807</v>
      </c>
      <c r="AQ88" s="958"/>
      <c r="AR88" s="958"/>
      <c r="AS88" s="958"/>
      <c r="AT88" s="958"/>
      <c r="AU88" s="958">
        <v>139</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389</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18</v>
      </c>
      <c r="CS102" s="950"/>
      <c r="CT102" s="950"/>
      <c r="CU102" s="950"/>
      <c r="CV102" s="951"/>
      <c r="CW102" s="949">
        <v>29</v>
      </c>
      <c r="CX102" s="950"/>
      <c r="CY102" s="950"/>
      <c r="CZ102" s="950"/>
      <c r="DA102" s="951"/>
      <c r="DB102" s="949">
        <v>0</v>
      </c>
      <c r="DC102" s="950"/>
      <c r="DD102" s="950"/>
      <c r="DE102" s="950"/>
      <c r="DF102" s="951"/>
      <c r="DG102" s="949">
        <v>264</v>
      </c>
      <c r="DH102" s="950"/>
      <c r="DI102" s="950"/>
      <c r="DJ102" s="950"/>
      <c r="DK102" s="951"/>
      <c r="DL102" s="949">
        <v>21</v>
      </c>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397</v>
      </c>
      <c r="AB109" s="893"/>
      <c r="AC109" s="893"/>
      <c r="AD109" s="893"/>
      <c r="AE109" s="894"/>
      <c r="AF109" s="895" t="s">
        <v>287</v>
      </c>
      <c r="AG109" s="893"/>
      <c r="AH109" s="893"/>
      <c r="AI109" s="893"/>
      <c r="AJ109" s="894"/>
      <c r="AK109" s="895" t="s">
        <v>286</v>
      </c>
      <c r="AL109" s="893"/>
      <c r="AM109" s="893"/>
      <c r="AN109" s="893"/>
      <c r="AO109" s="894"/>
      <c r="AP109" s="895" t="s">
        <v>398</v>
      </c>
      <c r="AQ109" s="893"/>
      <c r="AR109" s="893"/>
      <c r="AS109" s="893"/>
      <c r="AT109" s="924"/>
      <c r="AU109" s="892" t="s">
        <v>396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397</v>
      </c>
      <c r="BR109" s="893"/>
      <c r="BS109" s="893"/>
      <c r="BT109" s="893"/>
      <c r="BU109" s="894"/>
      <c r="BV109" s="895" t="s">
        <v>287</v>
      </c>
      <c r="BW109" s="893"/>
      <c r="BX109" s="893"/>
      <c r="BY109" s="893"/>
      <c r="BZ109" s="894"/>
      <c r="CA109" s="895" t="s">
        <v>286</v>
      </c>
      <c r="CB109" s="893"/>
      <c r="CC109" s="893"/>
      <c r="CD109" s="893"/>
      <c r="CE109" s="894"/>
      <c r="CF109" s="931" t="s">
        <v>398</v>
      </c>
      <c r="CG109" s="931"/>
      <c r="CH109" s="931"/>
      <c r="CI109" s="931"/>
      <c r="CJ109" s="931"/>
      <c r="CK109" s="895" t="s">
        <v>399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397</v>
      </c>
      <c r="DH109" s="893"/>
      <c r="DI109" s="893"/>
      <c r="DJ109" s="893"/>
      <c r="DK109" s="894"/>
      <c r="DL109" s="895" t="s">
        <v>287</v>
      </c>
      <c r="DM109" s="893"/>
      <c r="DN109" s="893"/>
      <c r="DO109" s="893"/>
      <c r="DP109" s="894"/>
      <c r="DQ109" s="895" t="s">
        <v>286</v>
      </c>
      <c r="DR109" s="893"/>
      <c r="DS109" s="893"/>
      <c r="DT109" s="893"/>
      <c r="DU109" s="894"/>
      <c r="DV109" s="895" t="s">
        <v>398</v>
      </c>
      <c r="DW109" s="893"/>
      <c r="DX109" s="893"/>
      <c r="DY109" s="893"/>
      <c r="DZ109" s="924"/>
    </row>
    <row r="110" spans="1:131" s="199" customFormat="1" ht="26.25" customHeight="1" x14ac:dyDescent="0.15">
      <c r="A110" s="795" t="s">
        <v>400</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185301</v>
      </c>
      <c r="AB110" s="886"/>
      <c r="AC110" s="886"/>
      <c r="AD110" s="886"/>
      <c r="AE110" s="887"/>
      <c r="AF110" s="888">
        <v>183239</v>
      </c>
      <c r="AG110" s="886"/>
      <c r="AH110" s="886"/>
      <c r="AI110" s="886"/>
      <c r="AJ110" s="887"/>
      <c r="AK110" s="888">
        <v>186015</v>
      </c>
      <c r="AL110" s="886"/>
      <c r="AM110" s="886"/>
      <c r="AN110" s="886"/>
      <c r="AO110" s="887"/>
      <c r="AP110" s="889">
        <v>15.3</v>
      </c>
      <c r="AQ110" s="890"/>
      <c r="AR110" s="890"/>
      <c r="AS110" s="890"/>
      <c r="AT110" s="891"/>
      <c r="AU110" s="925" t="s">
        <v>61</v>
      </c>
      <c r="AV110" s="926"/>
      <c r="AW110" s="926"/>
      <c r="AX110" s="926"/>
      <c r="AY110" s="926"/>
      <c r="AZ110" s="851" t="s">
        <v>401</v>
      </c>
      <c r="BA110" s="796"/>
      <c r="BB110" s="796"/>
      <c r="BC110" s="796"/>
      <c r="BD110" s="796"/>
      <c r="BE110" s="796"/>
      <c r="BF110" s="796"/>
      <c r="BG110" s="796"/>
      <c r="BH110" s="796"/>
      <c r="BI110" s="796"/>
      <c r="BJ110" s="796"/>
      <c r="BK110" s="796"/>
      <c r="BL110" s="796"/>
      <c r="BM110" s="796"/>
      <c r="BN110" s="796"/>
      <c r="BO110" s="796"/>
      <c r="BP110" s="797"/>
      <c r="BQ110" s="852">
        <v>2027140</v>
      </c>
      <c r="BR110" s="833"/>
      <c r="BS110" s="833"/>
      <c r="BT110" s="833"/>
      <c r="BU110" s="833"/>
      <c r="BV110" s="833">
        <v>2052758</v>
      </c>
      <c r="BW110" s="833"/>
      <c r="BX110" s="833"/>
      <c r="BY110" s="833"/>
      <c r="BZ110" s="833"/>
      <c r="CA110" s="833">
        <v>2118129</v>
      </c>
      <c r="CB110" s="833"/>
      <c r="CC110" s="833"/>
      <c r="CD110" s="833"/>
      <c r="CE110" s="833"/>
      <c r="CF110" s="857">
        <v>174.5</v>
      </c>
      <c r="CG110" s="858"/>
      <c r="CH110" s="858"/>
      <c r="CI110" s="858"/>
      <c r="CJ110" s="858"/>
      <c r="CK110" s="921" t="s">
        <v>402</v>
      </c>
      <c r="CL110" s="807"/>
      <c r="CM110" s="882" t="s">
        <v>403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404</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405</v>
      </c>
      <c r="BA111" s="738"/>
      <c r="BB111" s="738"/>
      <c r="BC111" s="738"/>
      <c r="BD111" s="738"/>
      <c r="BE111" s="738"/>
      <c r="BF111" s="738"/>
      <c r="BG111" s="738"/>
      <c r="BH111" s="738"/>
      <c r="BI111" s="738"/>
      <c r="BJ111" s="738"/>
      <c r="BK111" s="738"/>
      <c r="BL111" s="738"/>
      <c r="BM111" s="738"/>
      <c r="BN111" s="738"/>
      <c r="BO111" s="738"/>
      <c r="BP111" s="739"/>
      <c r="BQ111" s="804">
        <v>628605</v>
      </c>
      <c r="BR111" s="805"/>
      <c r="BS111" s="805"/>
      <c r="BT111" s="805"/>
      <c r="BU111" s="805"/>
      <c r="BV111" s="805">
        <v>501755</v>
      </c>
      <c r="BW111" s="805"/>
      <c r="BX111" s="805"/>
      <c r="BY111" s="805"/>
      <c r="BZ111" s="805"/>
      <c r="CA111" s="805">
        <v>404094</v>
      </c>
      <c r="CB111" s="805"/>
      <c r="CC111" s="805"/>
      <c r="CD111" s="805"/>
      <c r="CE111" s="805"/>
      <c r="CF111" s="866">
        <v>33.299999999999997</v>
      </c>
      <c r="CG111" s="867"/>
      <c r="CH111" s="867"/>
      <c r="CI111" s="867"/>
      <c r="CJ111" s="867"/>
      <c r="CK111" s="922"/>
      <c r="CL111" s="809"/>
      <c r="CM111" s="812" t="s">
        <v>406</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407</v>
      </c>
      <c r="B112" s="908"/>
      <c r="C112" s="738" t="s">
        <v>408</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409</v>
      </c>
      <c r="BA112" s="738"/>
      <c r="BB112" s="738"/>
      <c r="BC112" s="738"/>
      <c r="BD112" s="738"/>
      <c r="BE112" s="738"/>
      <c r="BF112" s="738"/>
      <c r="BG112" s="738"/>
      <c r="BH112" s="738"/>
      <c r="BI112" s="738"/>
      <c r="BJ112" s="738"/>
      <c r="BK112" s="738"/>
      <c r="BL112" s="738"/>
      <c r="BM112" s="738"/>
      <c r="BN112" s="738"/>
      <c r="BO112" s="738"/>
      <c r="BP112" s="739"/>
      <c r="BQ112" s="804">
        <v>42062</v>
      </c>
      <c r="BR112" s="805"/>
      <c r="BS112" s="805"/>
      <c r="BT112" s="805"/>
      <c r="BU112" s="805"/>
      <c r="BV112" s="805">
        <v>47689</v>
      </c>
      <c r="BW112" s="805"/>
      <c r="BX112" s="805"/>
      <c r="BY112" s="805"/>
      <c r="BZ112" s="805"/>
      <c r="CA112" s="805">
        <v>89872</v>
      </c>
      <c r="CB112" s="805"/>
      <c r="CC112" s="805"/>
      <c r="CD112" s="805"/>
      <c r="CE112" s="805"/>
      <c r="CF112" s="866">
        <v>7.4</v>
      </c>
      <c r="CG112" s="867"/>
      <c r="CH112" s="867"/>
      <c r="CI112" s="867"/>
      <c r="CJ112" s="867"/>
      <c r="CK112" s="922"/>
      <c r="CL112" s="809"/>
      <c r="CM112" s="812" t="s">
        <v>410</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411</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8348</v>
      </c>
      <c r="AB113" s="914"/>
      <c r="AC113" s="914"/>
      <c r="AD113" s="914"/>
      <c r="AE113" s="915"/>
      <c r="AF113" s="916">
        <v>11854</v>
      </c>
      <c r="AG113" s="914"/>
      <c r="AH113" s="914"/>
      <c r="AI113" s="914"/>
      <c r="AJ113" s="915"/>
      <c r="AK113" s="916">
        <v>18074</v>
      </c>
      <c r="AL113" s="914"/>
      <c r="AM113" s="914"/>
      <c r="AN113" s="914"/>
      <c r="AO113" s="915"/>
      <c r="AP113" s="917">
        <v>1.5</v>
      </c>
      <c r="AQ113" s="918"/>
      <c r="AR113" s="918"/>
      <c r="AS113" s="918"/>
      <c r="AT113" s="919"/>
      <c r="AU113" s="927"/>
      <c r="AV113" s="928"/>
      <c r="AW113" s="928"/>
      <c r="AX113" s="928"/>
      <c r="AY113" s="928"/>
      <c r="AZ113" s="803" t="s">
        <v>412</v>
      </c>
      <c r="BA113" s="738"/>
      <c r="BB113" s="738"/>
      <c r="BC113" s="738"/>
      <c r="BD113" s="738"/>
      <c r="BE113" s="738"/>
      <c r="BF113" s="738"/>
      <c r="BG113" s="738"/>
      <c r="BH113" s="738"/>
      <c r="BI113" s="738"/>
      <c r="BJ113" s="738"/>
      <c r="BK113" s="738"/>
      <c r="BL113" s="738"/>
      <c r="BM113" s="738"/>
      <c r="BN113" s="738"/>
      <c r="BO113" s="738"/>
      <c r="BP113" s="739"/>
      <c r="BQ113" s="804">
        <v>134848</v>
      </c>
      <c r="BR113" s="805"/>
      <c r="BS113" s="805"/>
      <c r="BT113" s="805"/>
      <c r="BU113" s="805"/>
      <c r="BV113" s="805">
        <v>138703</v>
      </c>
      <c r="BW113" s="805"/>
      <c r="BX113" s="805"/>
      <c r="BY113" s="805"/>
      <c r="BZ113" s="805"/>
      <c r="CA113" s="805">
        <v>138933</v>
      </c>
      <c r="CB113" s="805"/>
      <c r="CC113" s="805"/>
      <c r="CD113" s="805"/>
      <c r="CE113" s="805"/>
      <c r="CF113" s="866">
        <v>11.4</v>
      </c>
      <c r="CG113" s="867"/>
      <c r="CH113" s="867"/>
      <c r="CI113" s="867"/>
      <c r="CJ113" s="867"/>
      <c r="CK113" s="922"/>
      <c r="CL113" s="809"/>
      <c r="CM113" s="812" t="s">
        <v>413</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414</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12539</v>
      </c>
      <c r="AB114" s="768"/>
      <c r="AC114" s="768"/>
      <c r="AD114" s="768"/>
      <c r="AE114" s="769"/>
      <c r="AF114" s="770">
        <v>12544</v>
      </c>
      <c r="AG114" s="768"/>
      <c r="AH114" s="768"/>
      <c r="AI114" s="768"/>
      <c r="AJ114" s="769"/>
      <c r="AK114" s="770">
        <v>14332</v>
      </c>
      <c r="AL114" s="768"/>
      <c r="AM114" s="768"/>
      <c r="AN114" s="768"/>
      <c r="AO114" s="769"/>
      <c r="AP114" s="815">
        <v>1.2</v>
      </c>
      <c r="AQ114" s="816"/>
      <c r="AR114" s="816"/>
      <c r="AS114" s="816"/>
      <c r="AT114" s="817"/>
      <c r="AU114" s="927"/>
      <c r="AV114" s="928"/>
      <c r="AW114" s="928"/>
      <c r="AX114" s="928"/>
      <c r="AY114" s="928"/>
      <c r="AZ114" s="803" t="s">
        <v>415</v>
      </c>
      <c r="BA114" s="738"/>
      <c r="BB114" s="738"/>
      <c r="BC114" s="738"/>
      <c r="BD114" s="738"/>
      <c r="BE114" s="738"/>
      <c r="BF114" s="738"/>
      <c r="BG114" s="738"/>
      <c r="BH114" s="738"/>
      <c r="BI114" s="738"/>
      <c r="BJ114" s="738"/>
      <c r="BK114" s="738"/>
      <c r="BL114" s="738"/>
      <c r="BM114" s="738"/>
      <c r="BN114" s="738"/>
      <c r="BO114" s="738"/>
      <c r="BP114" s="739"/>
      <c r="BQ114" s="804">
        <v>243574</v>
      </c>
      <c r="BR114" s="805"/>
      <c r="BS114" s="805"/>
      <c r="BT114" s="805"/>
      <c r="BU114" s="805"/>
      <c r="BV114" s="805">
        <v>185325</v>
      </c>
      <c r="BW114" s="805"/>
      <c r="BX114" s="805"/>
      <c r="BY114" s="805"/>
      <c r="BZ114" s="805"/>
      <c r="CA114" s="805">
        <v>193863</v>
      </c>
      <c r="CB114" s="805"/>
      <c r="CC114" s="805"/>
      <c r="CD114" s="805"/>
      <c r="CE114" s="805"/>
      <c r="CF114" s="866">
        <v>16</v>
      </c>
      <c r="CG114" s="867"/>
      <c r="CH114" s="867"/>
      <c r="CI114" s="867"/>
      <c r="CJ114" s="867"/>
      <c r="CK114" s="922"/>
      <c r="CL114" s="809"/>
      <c r="CM114" s="812" t="s">
        <v>416</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417</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26439</v>
      </c>
      <c r="AB115" s="914"/>
      <c r="AC115" s="914"/>
      <c r="AD115" s="914"/>
      <c r="AE115" s="915"/>
      <c r="AF115" s="916">
        <v>23626</v>
      </c>
      <c r="AG115" s="914"/>
      <c r="AH115" s="914"/>
      <c r="AI115" s="914"/>
      <c r="AJ115" s="915"/>
      <c r="AK115" s="916">
        <v>21438</v>
      </c>
      <c r="AL115" s="914"/>
      <c r="AM115" s="914"/>
      <c r="AN115" s="914"/>
      <c r="AO115" s="915"/>
      <c r="AP115" s="917">
        <v>1.8</v>
      </c>
      <c r="AQ115" s="918"/>
      <c r="AR115" s="918"/>
      <c r="AS115" s="918"/>
      <c r="AT115" s="919"/>
      <c r="AU115" s="927"/>
      <c r="AV115" s="928"/>
      <c r="AW115" s="928"/>
      <c r="AX115" s="928"/>
      <c r="AY115" s="928"/>
      <c r="AZ115" s="803" t="s">
        <v>418</v>
      </c>
      <c r="BA115" s="738"/>
      <c r="BB115" s="738"/>
      <c r="BC115" s="738"/>
      <c r="BD115" s="738"/>
      <c r="BE115" s="738"/>
      <c r="BF115" s="738"/>
      <c r="BG115" s="738"/>
      <c r="BH115" s="738"/>
      <c r="BI115" s="738"/>
      <c r="BJ115" s="738"/>
      <c r="BK115" s="738"/>
      <c r="BL115" s="738"/>
      <c r="BM115" s="738"/>
      <c r="BN115" s="738"/>
      <c r="BO115" s="738"/>
      <c r="BP115" s="739"/>
      <c r="BQ115" s="804">
        <v>32500</v>
      </c>
      <c r="BR115" s="805"/>
      <c r="BS115" s="805"/>
      <c r="BT115" s="805"/>
      <c r="BU115" s="805"/>
      <c r="BV115" s="805">
        <v>44500</v>
      </c>
      <c r="BW115" s="805"/>
      <c r="BX115" s="805"/>
      <c r="BY115" s="805"/>
      <c r="BZ115" s="805"/>
      <c r="CA115" s="805">
        <v>47500</v>
      </c>
      <c r="CB115" s="805"/>
      <c r="CC115" s="805"/>
      <c r="CD115" s="805"/>
      <c r="CE115" s="805"/>
      <c r="CF115" s="866">
        <v>3.9</v>
      </c>
      <c r="CG115" s="867"/>
      <c r="CH115" s="867"/>
      <c r="CI115" s="867"/>
      <c r="CJ115" s="867"/>
      <c r="CK115" s="922"/>
      <c r="CL115" s="809"/>
      <c r="CM115" s="803" t="s">
        <v>419</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521080</v>
      </c>
      <c r="DH115" s="768"/>
      <c r="DI115" s="768"/>
      <c r="DJ115" s="768"/>
      <c r="DK115" s="769"/>
      <c r="DL115" s="770">
        <v>417858</v>
      </c>
      <c r="DM115" s="768"/>
      <c r="DN115" s="768"/>
      <c r="DO115" s="768"/>
      <c r="DP115" s="769"/>
      <c r="DQ115" s="770">
        <v>331610</v>
      </c>
      <c r="DR115" s="768"/>
      <c r="DS115" s="768"/>
      <c r="DT115" s="768"/>
      <c r="DU115" s="769"/>
      <c r="DV115" s="815">
        <v>27.3</v>
      </c>
      <c r="DW115" s="816"/>
      <c r="DX115" s="816"/>
      <c r="DY115" s="816"/>
      <c r="DZ115" s="817"/>
    </row>
    <row r="116" spans="1:130" s="199" customFormat="1" ht="26.25" customHeight="1" x14ac:dyDescent="0.15">
      <c r="A116" s="911"/>
      <c r="B116" s="912"/>
      <c r="C116" s="871" t="s">
        <v>420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421</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422</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423</v>
      </c>
      <c r="Z117" s="894"/>
      <c r="AA117" s="899">
        <v>232627</v>
      </c>
      <c r="AB117" s="900"/>
      <c r="AC117" s="900"/>
      <c r="AD117" s="900"/>
      <c r="AE117" s="901"/>
      <c r="AF117" s="902">
        <v>231263</v>
      </c>
      <c r="AG117" s="900"/>
      <c r="AH117" s="900"/>
      <c r="AI117" s="900"/>
      <c r="AJ117" s="901"/>
      <c r="AK117" s="902">
        <v>239859</v>
      </c>
      <c r="AL117" s="900"/>
      <c r="AM117" s="900"/>
      <c r="AN117" s="900"/>
      <c r="AO117" s="901"/>
      <c r="AP117" s="903"/>
      <c r="AQ117" s="904"/>
      <c r="AR117" s="904"/>
      <c r="AS117" s="904"/>
      <c r="AT117" s="905"/>
      <c r="AU117" s="927"/>
      <c r="AV117" s="928"/>
      <c r="AW117" s="928"/>
      <c r="AX117" s="928"/>
      <c r="AY117" s="928"/>
      <c r="AZ117" s="854" t="s">
        <v>424</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425</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399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397</v>
      </c>
      <c r="AB118" s="893"/>
      <c r="AC118" s="893"/>
      <c r="AD118" s="893"/>
      <c r="AE118" s="894"/>
      <c r="AF118" s="895" t="s">
        <v>287</v>
      </c>
      <c r="AG118" s="893"/>
      <c r="AH118" s="893"/>
      <c r="AI118" s="893"/>
      <c r="AJ118" s="894"/>
      <c r="AK118" s="895" t="s">
        <v>286</v>
      </c>
      <c r="AL118" s="893"/>
      <c r="AM118" s="893"/>
      <c r="AN118" s="893"/>
      <c r="AO118" s="894"/>
      <c r="AP118" s="896" t="s">
        <v>398</v>
      </c>
      <c r="AQ118" s="897"/>
      <c r="AR118" s="897"/>
      <c r="AS118" s="897"/>
      <c r="AT118" s="898"/>
      <c r="AU118" s="927"/>
      <c r="AV118" s="928"/>
      <c r="AW118" s="928"/>
      <c r="AX118" s="928"/>
      <c r="AY118" s="928"/>
      <c r="AZ118" s="870" t="s">
        <v>426</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427</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402</v>
      </c>
      <c r="B119" s="807"/>
      <c r="C119" s="882" t="s">
        <v>403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428</v>
      </c>
      <c r="BP119" s="869"/>
      <c r="BQ119" s="873">
        <v>3108729</v>
      </c>
      <c r="BR119" s="836"/>
      <c r="BS119" s="836"/>
      <c r="BT119" s="836"/>
      <c r="BU119" s="836"/>
      <c r="BV119" s="836">
        <v>2970730</v>
      </c>
      <c r="BW119" s="836"/>
      <c r="BX119" s="836"/>
      <c r="BY119" s="836"/>
      <c r="BZ119" s="836"/>
      <c r="CA119" s="836">
        <v>2992391</v>
      </c>
      <c r="CB119" s="836"/>
      <c r="CC119" s="836"/>
      <c r="CD119" s="836"/>
      <c r="CE119" s="836"/>
      <c r="CF119" s="734"/>
      <c r="CG119" s="735"/>
      <c r="CH119" s="735"/>
      <c r="CI119" s="735"/>
      <c r="CJ119" s="825"/>
      <c r="CK119" s="923"/>
      <c r="CL119" s="811"/>
      <c r="CM119" s="829" t="s">
        <v>429</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107525</v>
      </c>
      <c r="DH119" s="751"/>
      <c r="DI119" s="751"/>
      <c r="DJ119" s="751"/>
      <c r="DK119" s="752"/>
      <c r="DL119" s="753">
        <v>83897</v>
      </c>
      <c r="DM119" s="751"/>
      <c r="DN119" s="751"/>
      <c r="DO119" s="751"/>
      <c r="DP119" s="752"/>
      <c r="DQ119" s="753">
        <v>72484</v>
      </c>
      <c r="DR119" s="751"/>
      <c r="DS119" s="751"/>
      <c r="DT119" s="751"/>
      <c r="DU119" s="752"/>
      <c r="DV119" s="839">
        <v>6</v>
      </c>
      <c r="DW119" s="840"/>
      <c r="DX119" s="840"/>
      <c r="DY119" s="840"/>
      <c r="DZ119" s="841"/>
    </row>
    <row r="120" spans="1:130" s="199" customFormat="1" ht="26.25" customHeight="1" x14ac:dyDescent="0.15">
      <c r="A120" s="808"/>
      <c r="B120" s="809"/>
      <c r="C120" s="812" t="s">
        <v>406</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430</v>
      </c>
      <c r="AV120" s="875"/>
      <c r="AW120" s="875"/>
      <c r="AX120" s="875"/>
      <c r="AY120" s="876"/>
      <c r="AZ120" s="851" t="s">
        <v>431</v>
      </c>
      <c r="BA120" s="796"/>
      <c r="BB120" s="796"/>
      <c r="BC120" s="796"/>
      <c r="BD120" s="796"/>
      <c r="BE120" s="796"/>
      <c r="BF120" s="796"/>
      <c r="BG120" s="796"/>
      <c r="BH120" s="796"/>
      <c r="BI120" s="796"/>
      <c r="BJ120" s="796"/>
      <c r="BK120" s="796"/>
      <c r="BL120" s="796"/>
      <c r="BM120" s="796"/>
      <c r="BN120" s="796"/>
      <c r="BO120" s="796"/>
      <c r="BP120" s="797"/>
      <c r="BQ120" s="852">
        <v>780381</v>
      </c>
      <c r="BR120" s="833"/>
      <c r="BS120" s="833"/>
      <c r="BT120" s="833"/>
      <c r="BU120" s="833"/>
      <c r="BV120" s="833">
        <v>860278</v>
      </c>
      <c r="BW120" s="833"/>
      <c r="BX120" s="833"/>
      <c r="BY120" s="833"/>
      <c r="BZ120" s="833"/>
      <c r="CA120" s="833">
        <v>890033</v>
      </c>
      <c r="CB120" s="833"/>
      <c r="CC120" s="833"/>
      <c r="CD120" s="833"/>
      <c r="CE120" s="833"/>
      <c r="CF120" s="857">
        <v>73.3</v>
      </c>
      <c r="CG120" s="858"/>
      <c r="CH120" s="858"/>
      <c r="CI120" s="858"/>
      <c r="CJ120" s="858"/>
      <c r="CK120" s="859" t="s">
        <v>432</v>
      </c>
      <c r="CL120" s="843"/>
      <c r="CM120" s="843"/>
      <c r="CN120" s="843"/>
      <c r="CO120" s="844"/>
      <c r="CP120" s="863" t="s">
        <v>381</v>
      </c>
      <c r="CQ120" s="864"/>
      <c r="CR120" s="864"/>
      <c r="CS120" s="864"/>
      <c r="CT120" s="864"/>
      <c r="CU120" s="864"/>
      <c r="CV120" s="864"/>
      <c r="CW120" s="864"/>
      <c r="CX120" s="864"/>
      <c r="CY120" s="864"/>
      <c r="CZ120" s="864"/>
      <c r="DA120" s="864"/>
      <c r="DB120" s="864"/>
      <c r="DC120" s="864"/>
      <c r="DD120" s="864"/>
      <c r="DE120" s="864"/>
      <c r="DF120" s="865"/>
      <c r="DG120" s="852">
        <v>42062</v>
      </c>
      <c r="DH120" s="833"/>
      <c r="DI120" s="833"/>
      <c r="DJ120" s="833"/>
      <c r="DK120" s="833"/>
      <c r="DL120" s="833">
        <v>47689</v>
      </c>
      <c r="DM120" s="833"/>
      <c r="DN120" s="833"/>
      <c r="DO120" s="833"/>
      <c r="DP120" s="833"/>
      <c r="DQ120" s="833">
        <v>89872</v>
      </c>
      <c r="DR120" s="833"/>
      <c r="DS120" s="833"/>
      <c r="DT120" s="833"/>
      <c r="DU120" s="833"/>
      <c r="DV120" s="834">
        <v>7.4</v>
      </c>
      <c r="DW120" s="834"/>
      <c r="DX120" s="834"/>
      <c r="DY120" s="834"/>
      <c r="DZ120" s="835"/>
    </row>
    <row r="121" spans="1:130" s="199" customFormat="1" ht="26.25" customHeight="1" x14ac:dyDescent="0.15">
      <c r="A121" s="808"/>
      <c r="B121" s="809"/>
      <c r="C121" s="854" t="s">
        <v>433</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434</v>
      </c>
      <c r="BA121" s="738"/>
      <c r="BB121" s="738"/>
      <c r="BC121" s="738"/>
      <c r="BD121" s="738"/>
      <c r="BE121" s="738"/>
      <c r="BF121" s="738"/>
      <c r="BG121" s="738"/>
      <c r="BH121" s="738"/>
      <c r="BI121" s="738"/>
      <c r="BJ121" s="738"/>
      <c r="BK121" s="738"/>
      <c r="BL121" s="738"/>
      <c r="BM121" s="738"/>
      <c r="BN121" s="738"/>
      <c r="BO121" s="738"/>
      <c r="BP121" s="739"/>
      <c r="BQ121" s="804">
        <v>8109</v>
      </c>
      <c r="BR121" s="805"/>
      <c r="BS121" s="805"/>
      <c r="BT121" s="805"/>
      <c r="BU121" s="805"/>
      <c r="BV121" s="805">
        <v>2056</v>
      </c>
      <c r="BW121" s="805"/>
      <c r="BX121" s="805"/>
      <c r="BY121" s="805"/>
      <c r="BZ121" s="805"/>
      <c r="CA121" s="805" t="s">
        <v>111</v>
      </c>
      <c r="CB121" s="805"/>
      <c r="CC121" s="805"/>
      <c r="CD121" s="805"/>
      <c r="CE121" s="805"/>
      <c r="CF121" s="866" t="s">
        <v>111</v>
      </c>
      <c r="CG121" s="867"/>
      <c r="CH121" s="867"/>
      <c r="CI121" s="867"/>
      <c r="CJ121" s="867"/>
      <c r="CK121" s="860"/>
      <c r="CL121" s="846"/>
      <c r="CM121" s="846"/>
      <c r="CN121" s="846"/>
      <c r="CO121" s="847"/>
      <c r="CP121" s="826" t="s">
        <v>380</v>
      </c>
      <c r="CQ121" s="827"/>
      <c r="CR121" s="827"/>
      <c r="CS121" s="827"/>
      <c r="CT121" s="827"/>
      <c r="CU121" s="827"/>
      <c r="CV121" s="827"/>
      <c r="CW121" s="827"/>
      <c r="CX121" s="827"/>
      <c r="CY121" s="827"/>
      <c r="CZ121" s="827"/>
      <c r="DA121" s="827"/>
      <c r="DB121" s="827"/>
      <c r="DC121" s="827"/>
      <c r="DD121" s="827"/>
      <c r="DE121" s="827"/>
      <c r="DF121" s="828"/>
      <c r="DG121" s="804" t="s">
        <v>111</v>
      </c>
      <c r="DH121" s="805"/>
      <c r="DI121" s="805"/>
      <c r="DJ121" s="805"/>
      <c r="DK121" s="805"/>
      <c r="DL121" s="805" t="s">
        <v>111</v>
      </c>
      <c r="DM121" s="805"/>
      <c r="DN121" s="805"/>
      <c r="DO121" s="805"/>
      <c r="DP121" s="805"/>
      <c r="DQ121" s="805" t="s">
        <v>111</v>
      </c>
      <c r="DR121" s="805"/>
      <c r="DS121" s="805"/>
      <c r="DT121" s="805"/>
      <c r="DU121" s="805"/>
      <c r="DV121" s="782" t="s">
        <v>111</v>
      </c>
      <c r="DW121" s="782"/>
      <c r="DX121" s="782"/>
      <c r="DY121" s="782"/>
      <c r="DZ121" s="783"/>
    </row>
    <row r="122" spans="1:130" s="199" customFormat="1" ht="26.25" customHeight="1" x14ac:dyDescent="0.15">
      <c r="A122" s="808"/>
      <c r="B122" s="809"/>
      <c r="C122" s="812" t="s">
        <v>416</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435</v>
      </c>
      <c r="BA122" s="871"/>
      <c r="BB122" s="871"/>
      <c r="BC122" s="871"/>
      <c r="BD122" s="871"/>
      <c r="BE122" s="871"/>
      <c r="BF122" s="871"/>
      <c r="BG122" s="871"/>
      <c r="BH122" s="871"/>
      <c r="BI122" s="871"/>
      <c r="BJ122" s="871"/>
      <c r="BK122" s="871"/>
      <c r="BL122" s="871"/>
      <c r="BM122" s="871"/>
      <c r="BN122" s="871"/>
      <c r="BO122" s="871"/>
      <c r="BP122" s="872"/>
      <c r="BQ122" s="873">
        <v>1845059</v>
      </c>
      <c r="BR122" s="836"/>
      <c r="BS122" s="836"/>
      <c r="BT122" s="836"/>
      <c r="BU122" s="836"/>
      <c r="BV122" s="836">
        <v>1865477</v>
      </c>
      <c r="BW122" s="836"/>
      <c r="BX122" s="836"/>
      <c r="BY122" s="836"/>
      <c r="BZ122" s="836"/>
      <c r="CA122" s="836">
        <v>1993041</v>
      </c>
      <c r="CB122" s="836"/>
      <c r="CC122" s="836"/>
      <c r="CD122" s="836"/>
      <c r="CE122" s="836"/>
      <c r="CF122" s="837">
        <v>164.2</v>
      </c>
      <c r="CG122" s="838"/>
      <c r="CH122" s="838"/>
      <c r="CI122" s="838"/>
      <c r="CJ122" s="838"/>
      <c r="CK122" s="860"/>
      <c r="CL122" s="846"/>
      <c r="CM122" s="846"/>
      <c r="CN122" s="846"/>
      <c r="CO122" s="847"/>
      <c r="CP122" s="826" t="s">
        <v>436</v>
      </c>
      <c r="CQ122" s="827"/>
      <c r="CR122" s="827"/>
      <c r="CS122" s="827"/>
      <c r="CT122" s="827"/>
      <c r="CU122" s="827"/>
      <c r="CV122" s="827"/>
      <c r="CW122" s="827"/>
      <c r="CX122" s="827"/>
      <c r="CY122" s="827"/>
      <c r="CZ122" s="827"/>
      <c r="DA122" s="827"/>
      <c r="DB122" s="827"/>
      <c r="DC122" s="827"/>
      <c r="DD122" s="827"/>
      <c r="DE122" s="827"/>
      <c r="DF122" s="828"/>
      <c r="DG122" s="804" t="s">
        <v>111</v>
      </c>
      <c r="DH122" s="805"/>
      <c r="DI122" s="805"/>
      <c r="DJ122" s="805"/>
      <c r="DK122" s="805"/>
      <c r="DL122" s="805" t="s">
        <v>111</v>
      </c>
      <c r="DM122" s="805"/>
      <c r="DN122" s="805"/>
      <c r="DO122" s="805"/>
      <c r="DP122" s="805"/>
      <c r="DQ122" s="805" t="s">
        <v>111</v>
      </c>
      <c r="DR122" s="805"/>
      <c r="DS122" s="805"/>
      <c r="DT122" s="805"/>
      <c r="DU122" s="805"/>
      <c r="DV122" s="782" t="s">
        <v>111</v>
      </c>
      <c r="DW122" s="782"/>
      <c r="DX122" s="782"/>
      <c r="DY122" s="782"/>
      <c r="DZ122" s="783"/>
    </row>
    <row r="123" spans="1:130" s="199" customFormat="1" ht="26.25" customHeight="1" x14ac:dyDescent="0.15">
      <c r="A123" s="808"/>
      <c r="B123" s="809"/>
      <c r="C123" s="812" t="s">
        <v>422</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437</v>
      </c>
      <c r="BP123" s="869"/>
      <c r="BQ123" s="823">
        <v>2633549</v>
      </c>
      <c r="BR123" s="824"/>
      <c r="BS123" s="824"/>
      <c r="BT123" s="824"/>
      <c r="BU123" s="824"/>
      <c r="BV123" s="824">
        <v>2727811</v>
      </c>
      <c r="BW123" s="824"/>
      <c r="BX123" s="824"/>
      <c r="BY123" s="824"/>
      <c r="BZ123" s="824"/>
      <c r="CA123" s="824">
        <v>2883074</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x14ac:dyDescent="0.2">
      <c r="A124" s="808"/>
      <c r="B124" s="809"/>
      <c r="C124" s="812" t="s">
        <v>425</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438</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41</v>
      </c>
      <c r="BR124" s="822"/>
      <c r="BS124" s="822"/>
      <c r="BT124" s="822"/>
      <c r="BU124" s="822"/>
      <c r="BV124" s="822">
        <v>19.899999999999999</v>
      </c>
      <c r="BW124" s="822"/>
      <c r="BX124" s="822"/>
      <c r="BY124" s="822"/>
      <c r="BZ124" s="822"/>
      <c r="CA124" s="822">
        <v>9</v>
      </c>
      <c r="CB124" s="822"/>
      <c r="CC124" s="822"/>
      <c r="CD124" s="822"/>
      <c r="CE124" s="822"/>
      <c r="CF124" s="712"/>
      <c r="CG124" s="713"/>
      <c r="CH124" s="713"/>
      <c r="CI124" s="713"/>
      <c r="CJ124" s="853"/>
      <c r="CK124" s="861"/>
      <c r="CL124" s="861"/>
      <c r="CM124" s="861"/>
      <c r="CN124" s="861"/>
      <c r="CO124" s="862"/>
      <c r="CP124" s="826" t="s">
        <v>439</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x14ac:dyDescent="0.15">
      <c r="A125" s="808"/>
      <c r="B125" s="809"/>
      <c r="C125" s="812" t="s">
        <v>427</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440</v>
      </c>
      <c r="CL125" s="843"/>
      <c r="CM125" s="843"/>
      <c r="CN125" s="843"/>
      <c r="CO125" s="844"/>
      <c r="CP125" s="851" t="s">
        <v>441</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429</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26439</v>
      </c>
      <c r="AB126" s="768"/>
      <c r="AC126" s="768"/>
      <c r="AD126" s="768"/>
      <c r="AE126" s="769"/>
      <c r="AF126" s="770">
        <v>23626</v>
      </c>
      <c r="AG126" s="768"/>
      <c r="AH126" s="768"/>
      <c r="AI126" s="768"/>
      <c r="AJ126" s="769"/>
      <c r="AK126" s="770">
        <v>21438</v>
      </c>
      <c r="AL126" s="768"/>
      <c r="AM126" s="768"/>
      <c r="AN126" s="768"/>
      <c r="AO126" s="769"/>
      <c r="AP126" s="815">
        <v>1.8</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442</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443</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444</v>
      </c>
      <c r="AY127" s="800"/>
      <c r="AZ127" s="800"/>
      <c r="BA127" s="800"/>
      <c r="BB127" s="800"/>
      <c r="BC127" s="800"/>
      <c r="BD127" s="800"/>
      <c r="BE127" s="801"/>
      <c r="BF127" s="799" t="s">
        <v>445</v>
      </c>
      <c r="BG127" s="800"/>
      <c r="BH127" s="800"/>
      <c r="BI127" s="800"/>
      <c r="BJ127" s="800"/>
      <c r="BK127" s="800"/>
      <c r="BL127" s="801"/>
      <c r="BM127" s="799" t="s">
        <v>446</v>
      </c>
      <c r="BN127" s="800"/>
      <c r="BO127" s="800"/>
      <c r="BP127" s="800"/>
      <c r="BQ127" s="800"/>
      <c r="BR127" s="800"/>
      <c r="BS127" s="801"/>
      <c r="BT127" s="799" t="s">
        <v>447</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448</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449</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450</v>
      </c>
      <c r="X128" s="786"/>
      <c r="Y128" s="786"/>
      <c r="Z128" s="787"/>
      <c r="AA128" s="788">
        <v>5873</v>
      </c>
      <c r="AB128" s="789"/>
      <c r="AC128" s="789"/>
      <c r="AD128" s="789"/>
      <c r="AE128" s="790"/>
      <c r="AF128" s="791">
        <v>5698</v>
      </c>
      <c r="AG128" s="789"/>
      <c r="AH128" s="789"/>
      <c r="AI128" s="789"/>
      <c r="AJ128" s="790"/>
      <c r="AK128" s="791">
        <v>4403</v>
      </c>
      <c r="AL128" s="789"/>
      <c r="AM128" s="789"/>
      <c r="AN128" s="789"/>
      <c r="AO128" s="790"/>
      <c r="AP128" s="792"/>
      <c r="AQ128" s="793"/>
      <c r="AR128" s="793"/>
      <c r="AS128" s="793"/>
      <c r="AT128" s="794"/>
      <c r="AU128" s="235"/>
      <c r="AV128" s="235"/>
      <c r="AW128" s="235"/>
      <c r="AX128" s="795" t="s">
        <v>451</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452</v>
      </c>
      <c r="CQ128" s="716"/>
      <c r="CR128" s="716"/>
      <c r="CS128" s="716"/>
      <c r="CT128" s="716"/>
      <c r="CU128" s="716"/>
      <c r="CV128" s="716"/>
      <c r="CW128" s="716"/>
      <c r="CX128" s="716"/>
      <c r="CY128" s="716"/>
      <c r="CZ128" s="716"/>
      <c r="DA128" s="716"/>
      <c r="DB128" s="716"/>
      <c r="DC128" s="716"/>
      <c r="DD128" s="716"/>
      <c r="DE128" s="716"/>
      <c r="DF128" s="717"/>
      <c r="DG128" s="778">
        <v>32500</v>
      </c>
      <c r="DH128" s="779"/>
      <c r="DI128" s="779"/>
      <c r="DJ128" s="779"/>
      <c r="DK128" s="779"/>
      <c r="DL128" s="779">
        <v>44500</v>
      </c>
      <c r="DM128" s="779"/>
      <c r="DN128" s="779"/>
      <c r="DO128" s="779"/>
      <c r="DP128" s="779"/>
      <c r="DQ128" s="779">
        <v>47500</v>
      </c>
      <c r="DR128" s="779"/>
      <c r="DS128" s="779"/>
      <c r="DT128" s="779"/>
      <c r="DU128" s="779"/>
      <c r="DV128" s="780">
        <v>3.9</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453</v>
      </c>
      <c r="X129" s="765"/>
      <c r="Y129" s="765"/>
      <c r="Z129" s="766"/>
      <c r="AA129" s="767">
        <v>1296765</v>
      </c>
      <c r="AB129" s="768"/>
      <c r="AC129" s="768"/>
      <c r="AD129" s="768"/>
      <c r="AE129" s="769"/>
      <c r="AF129" s="770">
        <v>1352657</v>
      </c>
      <c r="AG129" s="768"/>
      <c r="AH129" s="768"/>
      <c r="AI129" s="768"/>
      <c r="AJ129" s="769"/>
      <c r="AK129" s="770">
        <v>1351026</v>
      </c>
      <c r="AL129" s="768"/>
      <c r="AM129" s="768"/>
      <c r="AN129" s="768"/>
      <c r="AO129" s="769"/>
      <c r="AP129" s="771"/>
      <c r="AQ129" s="772"/>
      <c r="AR129" s="772"/>
      <c r="AS129" s="772"/>
      <c r="AT129" s="773"/>
      <c r="AU129" s="237"/>
      <c r="AV129" s="237"/>
      <c r="AW129" s="237"/>
      <c r="AX129" s="737" t="s">
        <v>454</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455</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456</v>
      </c>
      <c r="X130" s="765"/>
      <c r="Y130" s="765"/>
      <c r="Z130" s="766"/>
      <c r="AA130" s="767">
        <v>138950</v>
      </c>
      <c r="AB130" s="768"/>
      <c r="AC130" s="768"/>
      <c r="AD130" s="768"/>
      <c r="AE130" s="769"/>
      <c r="AF130" s="770">
        <v>136820</v>
      </c>
      <c r="AG130" s="768"/>
      <c r="AH130" s="768"/>
      <c r="AI130" s="768"/>
      <c r="AJ130" s="769"/>
      <c r="AK130" s="770">
        <v>137245</v>
      </c>
      <c r="AL130" s="768"/>
      <c r="AM130" s="768"/>
      <c r="AN130" s="768"/>
      <c r="AO130" s="769"/>
      <c r="AP130" s="771"/>
      <c r="AQ130" s="772"/>
      <c r="AR130" s="772"/>
      <c r="AS130" s="772"/>
      <c r="AT130" s="773"/>
      <c r="AU130" s="237"/>
      <c r="AV130" s="237"/>
      <c r="AW130" s="237"/>
      <c r="AX130" s="737" t="s">
        <v>457</v>
      </c>
      <c r="AY130" s="738"/>
      <c r="AZ130" s="738"/>
      <c r="BA130" s="738"/>
      <c r="BB130" s="738"/>
      <c r="BC130" s="738"/>
      <c r="BD130" s="738"/>
      <c r="BE130" s="739"/>
      <c r="BF130" s="740">
        <v>7.6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458</v>
      </c>
      <c r="X131" s="748"/>
      <c r="Y131" s="748"/>
      <c r="Z131" s="749"/>
      <c r="AA131" s="750">
        <v>1157815</v>
      </c>
      <c r="AB131" s="751"/>
      <c r="AC131" s="751"/>
      <c r="AD131" s="751"/>
      <c r="AE131" s="752"/>
      <c r="AF131" s="753">
        <v>1215837</v>
      </c>
      <c r="AG131" s="751"/>
      <c r="AH131" s="751"/>
      <c r="AI131" s="751"/>
      <c r="AJ131" s="752"/>
      <c r="AK131" s="753">
        <v>1213781</v>
      </c>
      <c r="AL131" s="751"/>
      <c r="AM131" s="751"/>
      <c r="AN131" s="751"/>
      <c r="AO131" s="752"/>
      <c r="AP131" s="754"/>
      <c r="AQ131" s="755"/>
      <c r="AR131" s="755"/>
      <c r="AS131" s="755"/>
      <c r="AT131" s="756"/>
      <c r="AU131" s="237"/>
      <c r="AV131" s="237"/>
      <c r="AW131" s="237"/>
      <c r="AX131" s="715" t="s">
        <v>459</v>
      </c>
      <c r="AY131" s="716"/>
      <c r="AZ131" s="716"/>
      <c r="BA131" s="716"/>
      <c r="BB131" s="716"/>
      <c r="BC131" s="716"/>
      <c r="BD131" s="716"/>
      <c r="BE131" s="717"/>
      <c r="BF131" s="718">
        <v>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460</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461</v>
      </c>
      <c r="W132" s="728"/>
      <c r="X132" s="728"/>
      <c r="Y132" s="728"/>
      <c r="Z132" s="729"/>
      <c r="AA132" s="730">
        <v>7.5835949610000002</v>
      </c>
      <c r="AB132" s="731"/>
      <c r="AC132" s="731"/>
      <c r="AD132" s="731"/>
      <c r="AE132" s="732"/>
      <c r="AF132" s="733">
        <v>7.299086966</v>
      </c>
      <c r="AG132" s="731"/>
      <c r="AH132" s="731"/>
      <c r="AI132" s="731"/>
      <c r="AJ132" s="732"/>
      <c r="AK132" s="733">
        <v>8.0913278430000002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462</v>
      </c>
      <c r="W133" s="707"/>
      <c r="X133" s="707"/>
      <c r="Y133" s="707"/>
      <c r="Z133" s="708"/>
      <c r="AA133" s="709">
        <v>7.1</v>
      </c>
      <c r="AB133" s="710"/>
      <c r="AC133" s="710"/>
      <c r="AD133" s="710"/>
      <c r="AE133" s="711"/>
      <c r="AF133" s="709">
        <v>7</v>
      </c>
      <c r="AG133" s="710"/>
      <c r="AH133" s="710"/>
      <c r="AI133" s="710"/>
      <c r="AJ133" s="711"/>
      <c r="AK133" s="709">
        <v>7.6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22" t="s">
        <v>465</v>
      </c>
      <c r="L7" s="256"/>
      <c r="M7" s="257" t="s">
        <v>466</v>
      </c>
      <c r="N7" s="258"/>
    </row>
    <row r="8" spans="1:16" x14ac:dyDescent="0.15">
      <c r="A8" s="250"/>
      <c r="B8" s="246"/>
      <c r="C8" s="246"/>
      <c r="D8" s="246"/>
      <c r="E8" s="246"/>
      <c r="F8" s="246"/>
      <c r="G8" s="259"/>
      <c r="H8" s="260"/>
      <c r="I8" s="260"/>
      <c r="J8" s="261"/>
      <c r="K8" s="1123"/>
      <c r="L8" s="262" t="s">
        <v>467</v>
      </c>
      <c r="M8" s="263" t="s">
        <v>468</v>
      </c>
      <c r="N8" s="264" t="s">
        <v>469</v>
      </c>
    </row>
    <row r="9" spans="1:16" x14ac:dyDescent="0.15">
      <c r="A9" s="250"/>
      <c r="B9" s="246"/>
      <c r="C9" s="246"/>
      <c r="D9" s="246"/>
      <c r="E9" s="246"/>
      <c r="F9" s="246"/>
      <c r="G9" s="1136" t="s">
        <v>470</v>
      </c>
      <c r="H9" s="1137"/>
      <c r="I9" s="1137"/>
      <c r="J9" s="1138"/>
      <c r="K9" s="265">
        <v>449126</v>
      </c>
      <c r="L9" s="266">
        <v>127810</v>
      </c>
      <c r="M9" s="267">
        <v>214828</v>
      </c>
      <c r="N9" s="268">
        <v>-40.5</v>
      </c>
    </row>
    <row r="10" spans="1:16" x14ac:dyDescent="0.15">
      <c r="A10" s="250"/>
      <c r="B10" s="246"/>
      <c r="C10" s="246"/>
      <c r="D10" s="246"/>
      <c r="E10" s="246"/>
      <c r="F10" s="246"/>
      <c r="G10" s="1136" t="s">
        <v>471</v>
      </c>
      <c r="H10" s="1137"/>
      <c r="I10" s="1137"/>
      <c r="J10" s="1138"/>
      <c r="K10" s="269">
        <v>45796</v>
      </c>
      <c r="L10" s="270">
        <v>13032</v>
      </c>
      <c r="M10" s="271">
        <v>28178</v>
      </c>
      <c r="N10" s="272">
        <v>-53.8</v>
      </c>
    </row>
    <row r="11" spans="1:16" ht="13.5" customHeight="1" x14ac:dyDescent="0.15">
      <c r="A11" s="250"/>
      <c r="B11" s="246"/>
      <c r="C11" s="246"/>
      <c r="D11" s="246"/>
      <c r="E11" s="246"/>
      <c r="F11" s="246"/>
      <c r="G11" s="1136" t="s">
        <v>472</v>
      </c>
      <c r="H11" s="1137"/>
      <c r="I11" s="1137"/>
      <c r="J11" s="1138"/>
      <c r="K11" s="269">
        <v>51371</v>
      </c>
      <c r="L11" s="270">
        <v>14619</v>
      </c>
      <c r="M11" s="271">
        <v>24639</v>
      </c>
      <c r="N11" s="272">
        <v>-40.700000000000003</v>
      </c>
    </row>
    <row r="12" spans="1:16" ht="13.5" customHeight="1" x14ac:dyDescent="0.15">
      <c r="A12" s="250"/>
      <c r="B12" s="246"/>
      <c r="C12" s="246"/>
      <c r="D12" s="246"/>
      <c r="E12" s="246"/>
      <c r="F12" s="246"/>
      <c r="G12" s="1136" t="s">
        <v>473</v>
      </c>
      <c r="H12" s="1137"/>
      <c r="I12" s="1137"/>
      <c r="J12" s="1138"/>
      <c r="K12" s="269" t="s">
        <v>474</v>
      </c>
      <c r="L12" s="270" t="s">
        <v>474</v>
      </c>
      <c r="M12" s="271">
        <v>3805</v>
      </c>
      <c r="N12" s="272" t="s">
        <v>474</v>
      </c>
    </row>
    <row r="13" spans="1:16" ht="13.5" customHeight="1" x14ac:dyDescent="0.15">
      <c r="A13" s="250"/>
      <c r="B13" s="246"/>
      <c r="C13" s="246"/>
      <c r="D13" s="246"/>
      <c r="E13" s="246"/>
      <c r="F13" s="246"/>
      <c r="G13" s="1136" t="s">
        <v>475</v>
      </c>
      <c r="H13" s="1137"/>
      <c r="I13" s="1137"/>
      <c r="J13" s="1138"/>
      <c r="K13" s="269" t="s">
        <v>474</v>
      </c>
      <c r="L13" s="270" t="s">
        <v>474</v>
      </c>
      <c r="M13" s="271" t="s">
        <v>474</v>
      </c>
      <c r="N13" s="272" t="s">
        <v>474</v>
      </c>
    </row>
    <row r="14" spans="1:16" ht="13.5" customHeight="1" x14ac:dyDescent="0.15">
      <c r="A14" s="250"/>
      <c r="B14" s="246"/>
      <c r="C14" s="246"/>
      <c r="D14" s="246"/>
      <c r="E14" s="246"/>
      <c r="F14" s="246"/>
      <c r="G14" s="1136" t="s">
        <v>476</v>
      </c>
      <c r="H14" s="1137"/>
      <c r="I14" s="1137"/>
      <c r="J14" s="1138"/>
      <c r="K14" s="269">
        <v>27994</v>
      </c>
      <c r="L14" s="270">
        <v>7966</v>
      </c>
      <c r="M14" s="271">
        <v>8783</v>
      </c>
      <c r="N14" s="272">
        <v>-9.3000000000000007</v>
      </c>
    </row>
    <row r="15" spans="1:16" ht="13.5" customHeight="1" x14ac:dyDescent="0.15">
      <c r="A15" s="250"/>
      <c r="B15" s="246"/>
      <c r="C15" s="246"/>
      <c r="D15" s="246"/>
      <c r="E15" s="246"/>
      <c r="F15" s="246"/>
      <c r="G15" s="1136" t="s">
        <v>477</v>
      </c>
      <c r="H15" s="1137"/>
      <c r="I15" s="1137"/>
      <c r="J15" s="1138"/>
      <c r="K15" s="269">
        <v>5782</v>
      </c>
      <c r="L15" s="270">
        <v>1645</v>
      </c>
      <c r="M15" s="271">
        <v>4830</v>
      </c>
      <c r="N15" s="272">
        <v>-65.900000000000006</v>
      </c>
    </row>
    <row r="16" spans="1:16" x14ac:dyDescent="0.15">
      <c r="A16" s="250"/>
      <c r="B16" s="246"/>
      <c r="C16" s="246"/>
      <c r="D16" s="246"/>
      <c r="E16" s="246"/>
      <c r="F16" s="246"/>
      <c r="G16" s="1139" t="s">
        <v>478</v>
      </c>
      <c r="H16" s="1140"/>
      <c r="I16" s="1140"/>
      <c r="J16" s="1141"/>
      <c r="K16" s="270">
        <v>-45608</v>
      </c>
      <c r="L16" s="270">
        <v>-12979</v>
      </c>
      <c r="M16" s="271">
        <v>-21703</v>
      </c>
      <c r="N16" s="272">
        <v>-40.200000000000003</v>
      </c>
    </row>
    <row r="17" spans="1:16" x14ac:dyDescent="0.15">
      <c r="A17" s="250"/>
      <c r="B17" s="246"/>
      <c r="C17" s="246"/>
      <c r="D17" s="246"/>
      <c r="E17" s="246"/>
      <c r="F17" s="246"/>
      <c r="G17" s="1139" t="s">
        <v>170</v>
      </c>
      <c r="H17" s="1140"/>
      <c r="I17" s="1140"/>
      <c r="J17" s="1141"/>
      <c r="K17" s="270">
        <v>534461</v>
      </c>
      <c r="L17" s="270">
        <v>152095</v>
      </c>
      <c r="M17" s="271">
        <v>263360</v>
      </c>
      <c r="N17" s="272">
        <v>-42.2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33" t="s">
        <v>483</v>
      </c>
      <c r="H21" s="1134"/>
      <c r="I21" s="1134"/>
      <c r="J21" s="1135"/>
      <c r="K21" s="282">
        <v>11.95</v>
      </c>
      <c r="L21" s="283">
        <v>24.72</v>
      </c>
      <c r="M21" s="284">
        <v>-12.77</v>
      </c>
      <c r="N21" s="251"/>
      <c r="O21" s="285"/>
      <c r="P21" s="281"/>
    </row>
    <row r="22" spans="1:16" s="286" customFormat="1" x14ac:dyDescent="0.15">
      <c r="A22" s="281"/>
      <c r="B22" s="251"/>
      <c r="C22" s="251"/>
      <c r="D22" s="251"/>
      <c r="E22" s="251"/>
      <c r="F22" s="251"/>
      <c r="G22" s="1133" t="s">
        <v>484</v>
      </c>
      <c r="H22" s="1134"/>
      <c r="I22" s="1134"/>
      <c r="J22" s="1135"/>
      <c r="K22" s="287">
        <v>96.2</v>
      </c>
      <c r="L22" s="288">
        <v>94.2</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22" t="s">
        <v>465</v>
      </c>
      <c r="L30" s="256"/>
      <c r="M30" s="257" t="s">
        <v>466</v>
      </c>
      <c r="N30" s="258"/>
    </row>
    <row r="31" spans="1:16" x14ac:dyDescent="0.15">
      <c r="A31" s="250"/>
      <c r="B31" s="246"/>
      <c r="C31" s="246"/>
      <c r="D31" s="246"/>
      <c r="E31" s="246"/>
      <c r="F31" s="246"/>
      <c r="G31" s="259"/>
      <c r="H31" s="260"/>
      <c r="I31" s="260"/>
      <c r="J31" s="261"/>
      <c r="K31" s="1123"/>
      <c r="L31" s="262" t="s">
        <v>467</v>
      </c>
      <c r="M31" s="263" t="s">
        <v>468</v>
      </c>
      <c r="N31" s="264" t="s">
        <v>469</v>
      </c>
    </row>
    <row r="32" spans="1:16" ht="27" customHeight="1" x14ac:dyDescent="0.15">
      <c r="A32" s="250"/>
      <c r="B32" s="246"/>
      <c r="C32" s="246"/>
      <c r="D32" s="246"/>
      <c r="E32" s="246"/>
      <c r="F32" s="246"/>
      <c r="G32" s="1124" t="s">
        <v>488</v>
      </c>
      <c r="H32" s="1125"/>
      <c r="I32" s="1125"/>
      <c r="J32" s="1126"/>
      <c r="K32" s="296">
        <v>186015</v>
      </c>
      <c r="L32" s="296">
        <v>52935</v>
      </c>
      <c r="M32" s="297">
        <v>146462</v>
      </c>
      <c r="N32" s="298">
        <v>-63.9</v>
      </c>
    </row>
    <row r="33" spans="1:16" ht="13.5" customHeight="1" x14ac:dyDescent="0.15">
      <c r="A33" s="250"/>
      <c r="B33" s="246"/>
      <c r="C33" s="246"/>
      <c r="D33" s="246"/>
      <c r="E33" s="246"/>
      <c r="F33" s="246"/>
      <c r="G33" s="1124" t="s">
        <v>489</v>
      </c>
      <c r="H33" s="1125"/>
      <c r="I33" s="1125"/>
      <c r="J33" s="1126"/>
      <c r="K33" s="296" t="s">
        <v>474</v>
      </c>
      <c r="L33" s="296" t="s">
        <v>474</v>
      </c>
      <c r="M33" s="297">
        <v>66</v>
      </c>
      <c r="N33" s="298" t="s">
        <v>474</v>
      </c>
    </row>
    <row r="34" spans="1:16" ht="27" customHeight="1" x14ac:dyDescent="0.15">
      <c r="A34" s="250"/>
      <c r="B34" s="246"/>
      <c r="C34" s="246"/>
      <c r="D34" s="246"/>
      <c r="E34" s="246"/>
      <c r="F34" s="246"/>
      <c r="G34" s="1124" t="s">
        <v>490</v>
      </c>
      <c r="H34" s="1125"/>
      <c r="I34" s="1125"/>
      <c r="J34" s="1126"/>
      <c r="K34" s="296" t="s">
        <v>474</v>
      </c>
      <c r="L34" s="296" t="s">
        <v>474</v>
      </c>
      <c r="M34" s="297">
        <v>56</v>
      </c>
      <c r="N34" s="298" t="s">
        <v>474</v>
      </c>
    </row>
    <row r="35" spans="1:16" ht="27" customHeight="1" x14ac:dyDescent="0.15">
      <c r="A35" s="250"/>
      <c r="B35" s="246"/>
      <c r="C35" s="246"/>
      <c r="D35" s="246"/>
      <c r="E35" s="246"/>
      <c r="F35" s="246"/>
      <c r="G35" s="1124" t="s">
        <v>491</v>
      </c>
      <c r="H35" s="1125"/>
      <c r="I35" s="1125"/>
      <c r="J35" s="1126"/>
      <c r="K35" s="296">
        <v>18074</v>
      </c>
      <c r="L35" s="296">
        <v>5143</v>
      </c>
      <c r="M35" s="297">
        <v>28990</v>
      </c>
      <c r="N35" s="298">
        <v>-82.3</v>
      </c>
    </row>
    <row r="36" spans="1:16" ht="27" customHeight="1" x14ac:dyDescent="0.15">
      <c r="A36" s="250"/>
      <c r="B36" s="246"/>
      <c r="C36" s="246"/>
      <c r="D36" s="246"/>
      <c r="E36" s="246"/>
      <c r="F36" s="246"/>
      <c r="G36" s="1124" t="s">
        <v>492</v>
      </c>
      <c r="H36" s="1125"/>
      <c r="I36" s="1125"/>
      <c r="J36" s="1126"/>
      <c r="K36" s="296">
        <v>14332</v>
      </c>
      <c r="L36" s="296">
        <v>4079</v>
      </c>
      <c r="M36" s="297">
        <v>3973</v>
      </c>
      <c r="N36" s="298">
        <v>2.7</v>
      </c>
    </row>
    <row r="37" spans="1:16" ht="13.5" customHeight="1" x14ac:dyDescent="0.15">
      <c r="A37" s="250"/>
      <c r="B37" s="246"/>
      <c r="C37" s="246"/>
      <c r="D37" s="246"/>
      <c r="E37" s="246"/>
      <c r="F37" s="246"/>
      <c r="G37" s="1124" t="s">
        <v>493</v>
      </c>
      <c r="H37" s="1125"/>
      <c r="I37" s="1125"/>
      <c r="J37" s="1126"/>
      <c r="K37" s="296">
        <v>21438</v>
      </c>
      <c r="L37" s="296">
        <v>6101</v>
      </c>
      <c r="M37" s="297">
        <v>2172</v>
      </c>
      <c r="N37" s="298">
        <v>180.9</v>
      </c>
    </row>
    <row r="38" spans="1:16" ht="27" customHeight="1" x14ac:dyDescent="0.15">
      <c r="A38" s="250"/>
      <c r="B38" s="246"/>
      <c r="C38" s="246"/>
      <c r="D38" s="246"/>
      <c r="E38" s="246"/>
      <c r="F38" s="246"/>
      <c r="G38" s="1127" t="s">
        <v>494</v>
      </c>
      <c r="H38" s="1128"/>
      <c r="I38" s="1128"/>
      <c r="J38" s="1129"/>
      <c r="K38" s="299" t="s">
        <v>474</v>
      </c>
      <c r="L38" s="299" t="s">
        <v>474</v>
      </c>
      <c r="M38" s="300">
        <v>44</v>
      </c>
      <c r="N38" s="301" t="s">
        <v>474</v>
      </c>
      <c r="O38" s="295"/>
    </row>
    <row r="39" spans="1:16" x14ac:dyDescent="0.15">
      <c r="A39" s="250"/>
      <c r="B39" s="246"/>
      <c r="C39" s="246"/>
      <c r="D39" s="246"/>
      <c r="E39" s="246"/>
      <c r="F39" s="246"/>
      <c r="G39" s="1127" t="s">
        <v>495</v>
      </c>
      <c r="H39" s="1128"/>
      <c r="I39" s="1128"/>
      <c r="J39" s="1129"/>
      <c r="K39" s="302">
        <v>-4403</v>
      </c>
      <c r="L39" s="302">
        <v>-1253</v>
      </c>
      <c r="M39" s="303">
        <v>-6849</v>
      </c>
      <c r="N39" s="304">
        <v>-81.7</v>
      </c>
      <c r="O39" s="295"/>
    </row>
    <row r="40" spans="1:16" ht="27" customHeight="1" x14ac:dyDescent="0.15">
      <c r="A40" s="250"/>
      <c r="B40" s="246"/>
      <c r="C40" s="246"/>
      <c r="D40" s="246"/>
      <c r="E40" s="246"/>
      <c r="F40" s="246"/>
      <c r="G40" s="1124" t="s">
        <v>496</v>
      </c>
      <c r="H40" s="1125"/>
      <c r="I40" s="1125"/>
      <c r="J40" s="1126"/>
      <c r="K40" s="302">
        <v>-137245</v>
      </c>
      <c r="L40" s="302">
        <v>-39057</v>
      </c>
      <c r="M40" s="303">
        <v>-133024</v>
      </c>
      <c r="N40" s="304">
        <v>-70.599999999999994</v>
      </c>
      <c r="O40" s="295"/>
    </row>
    <row r="41" spans="1:16" x14ac:dyDescent="0.15">
      <c r="A41" s="250"/>
      <c r="B41" s="246"/>
      <c r="C41" s="246"/>
      <c r="D41" s="246"/>
      <c r="E41" s="246"/>
      <c r="F41" s="246"/>
      <c r="G41" s="1130" t="s">
        <v>281</v>
      </c>
      <c r="H41" s="1131"/>
      <c r="I41" s="1131"/>
      <c r="J41" s="1132"/>
      <c r="K41" s="296">
        <v>98211</v>
      </c>
      <c r="L41" s="302">
        <v>27948</v>
      </c>
      <c r="M41" s="303">
        <v>41890</v>
      </c>
      <c r="N41" s="304">
        <v>-33.299999999999997</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17" t="s">
        <v>465</v>
      </c>
      <c r="J49" s="1119" t="s">
        <v>500</v>
      </c>
      <c r="K49" s="1120"/>
      <c r="L49" s="1120"/>
      <c r="M49" s="1120"/>
      <c r="N49" s="1121"/>
    </row>
    <row r="50" spans="1:14" x14ac:dyDescent="0.15">
      <c r="A50" s="250"/>
      <c r="B50" s="246"/>
      <c r="C50" s="246"/>
      <c r="D50" s="246"/>
      <c r="E50" s="246"/>
      <c r="F50" s="246"/>
      <c r="G50" s="314"/>
      <c r="H50" s="315"/>
      <c r="I50" s="1118"/>
      <c r="J50" s="316" t="s">
        <v>501</v>
      </c>
      <c r="K50" s="317" t="s">
        <v>502</v>
      </c>
      <c r="L50" s="318" t="s">
        <v>503</v>
      </c>
      <c r="M50" s="319" t="s">
        <v>504</v>
      </c>
      <c r="N50" s="320" t="s">
        <v>505</v>
      </c>
    </row>
    <row r="51" spans="1:14" x14ac:dyDescent="0.15">
      <c r="A51" s="250"/>
      <c r="B51" s="246"/>
      <c r="C51" s="246"/>
      <c r="D51" s="246"/>
      <c r="E51" s="246"/>
      <c r="F51" s="246"/>
      <c r="G51" s="312" t="s">
        <v>506</v>
      </c>
      <c r="H51" s="313"/>
      <c r="I51" s="321">
        <v>248039</v>
      </c>
      <c r="J51" s="322">
        <v>71522</v>
      </c>
      <c r="K51" s="323">
        <v>77.7</v>
      </c>
      <c r="L51" s="324">
        <v>185018</v>
      </c>
      <c r="M51" s="325">
        <v>-9.1</v>
      </c>
      <c r="N51" s="326">
        <v>86.8</v>
      </c>
    </row>
    <row r="52" spans="1:14" x14ac:dyDescent="0.15">
      <c r="A52" s="250"/>
      <c r="B52" s="246"/>
      <c r="C52" s="246"/>
      <c r="D52" s="246"/>
      <c r="E52" s="246"/>
      <c r="F52" s="246"/>
      <c r="G52" s="327"/>
      <c r="H52" s="328" t="s">
        <v>507</v>
      </c>
      <c r="I52" s="329">
        <v>174046</v>
      </c>
      <c r="J52" s="330">
        <v>50186</v>
      </c>
      <c r="K52" s="331">
        <v>348</v>
      </c>
      <c r="L52" s="332">
        <v>95064</v>
      </c>
      <c r="M52" s="333">
        <v>-21.5</v>
      </c>
      <c r="N52" s="334">
        <v>369.5</v>
      </c>
    </row>
    <row r="53" spans="1:14" x14ac:dyDescent="0.15">
      <c r="A53" s="250"/>
      <c r="B53" s="246"/>
      <c r="C53" s="246"/>
      <c r="D53" s="246"/>
      <c r="E53" s="246"/>
      <c r="F53" s="246"/>
      <c r="G53" s="312" t="s">
        <v>508</v>
      </c>
      <c r="H53" s="313"/>
      <c r="I53" s="321">
        <v>397428</v>
      </c>
      <c r="J53" s="322">
        <v>114864</v>
      </c>
      <c r="K53" s="323">
        <v>60.6</v>
      </c>
      <c r="L53" s="324">
        <v>238802</v>
      </c>
      <c r="M53" s="325">
        <v>29.1</v>
      </c>
      <c r="N53" s="326">
        <v>31.5</v>
      </c>
    </row>
    <row r="54" spans="1:14" x14ac:dyDescent="0.15">
      <c r="A54" s="250"/>
      <c r="B54" s="246"/>
      <c r="C54" s="246"/>
      <c r="D54" s="246"/>
      <c r="E54" s="246"/>
      <c r="F54" s="246"/>
      <c r="G54" s="327"/>
      <c r="H54" s="328" t="s">
        <v>507</v>
      </c>
      <c r="I54" s="329">
        <v>316100</v>
      </c>
      <c r="J54" s="330">
        <v>91358</v>
      </c>
      <c r="K54" s="331">
        <v>82</v>
      </c>
      <c r="L54" s="332">
        <v>128562</v>
      </c>
      <c r="M54" s="333">
        <v>35.200000000000003</v>
      </c>
      <c r="N54" s="334">
        <v>46.8</v>
      </c>
    </row>
    <row r="55" spans="1:14" x14ac:dyDescent="0.15">
      <c r="A55" s="250"/>
      <c r="B55" s="246"/>
      <c r="C55" s="246"/>
      <c r="D55" s="246"/>
      <c r="E55" s="246"/>
      <c r="F55" s="246"/>
      <c r="G55" s="312" t="s">
        <v>509</v>
      </c>
      <c r="H55" s="313"/>
      <c r="I55" s="321">
        <v>1079224</v>
      </c>
      <c r="J55" s="322">
        <v>309588</v>
      </c>
      <c r="K55" s="323">
        <v>169.5</v>
      </c>
      <c r="L55" s="324">
        <v>288550</v>
      </c>
      <c r="M55" s="325">
        <v>20.8</v>
      </c>
      <c r="N55" s="326">
        <v>148.69999999999999</v>
      </c>
    </row>
    <row r="56" spans="1:14" x14ac:dyDescent="0.15">
      <c r="A56" s="250"/>
      <c r="B56" s="246"/>
      <c r="C56" s="246"/>
      <c r="D56" s="246"/>
      <c r="E56" s="246"/>
      <c r="F56" s="246"/>
      <c r="G56" s="327"/>
      <c r="H56" s="328" t="s">
        <v>507</v>
      </c>
      <c r="I56" s="329">
        <v>997241</v>
      </c>
      <c r="J56" s="330">
        <v>286070</v>
      </c>
      <c r="K56" s="331">
        <v>213.1</v>
      </c>
      <c r="L56" s="332">
        <v>141525</v>
      </c>
      <c r="M56" s="333">
        <v>10.1</v>
      </c>
      <c r="N56" s="334">
        <v>203</v>
      </c>
    </row>
    <row r="57" spans="1:14" x14ac:dyDescent="0.15">
      <c r="A57" s="250"/>
      <c r="B57" s="246"/>
      <c r="C57" s="246"/>
      <c r="D57" s="246"/>
      <c r="E57" s="246"/>
      <c r="F57" s="246"/>
      <c r="G57" s="312" t="s">
        <v>510</v>
      </c>
      <c r="H57" s="313"/>
      <c r="I57" s="321">
        <v>216690</v>
      </c>
      <c r="J57" s="322">
        <v>61965</v>
      </c>
      <c r="K57" s="323">
        <v>-80</v>
      </c>
      <c r="L57" s="324">
        <v>287914</v>
      </c>
      <c r="M57" s="325">
        <v>-0.2</v>
      </c>
      <c r="N57" s="326">
        <v>-79.8</v>
      </c>
    </row>
    <row r="58" spans="1:14" x14ac:dyDescent="0.15">
      <c r="A58" s="250"/>
      <c r="B58" s="246"/>
      <c r="C58" s="246"/>
      <c r="D58" s="246"/>
      <c r="E58" s="246"/>
      <c r="F58" s="246"/>
      <c r="G58" s="327"/>
      <c r="H58" s="328" t="s">
        <v>507</v>
      </c>
      <c r="I58" s="329">
        <v>211462</v>
      </c>
      <c r="J58" s="330">
        <v>60470</v>
      </c>
      <c r="K58" s="331">
        <v>-78.900000000000006</v>
      </c>
      <c r="L58" s="332">
        <v>146531</v>
      </c>
      <c r="M58" s="333">
        <v>3.5</v>
      </c>
      <c r="N58" s="334">
        <v>-82.4</v>
      </c>
    </row>
    <row r="59" spans="1:14" x14ac:dyDescent="0.15">
      <c r="A59" s="250"/>
      <c r="B59" s="246"/>
      <c r="C59" s="246"/>
      <c r="D59" s="246"/>
      <c r="E59" s="246"/>
      <c r="F59" s="246"/>
      <c r="G59" s="312" t="s">
        <v>511</v>
      </c>
      <c r="H59" s="313"/>
      <c r="I59" s="321">
        <v>206234</v>
      </c>
      <c r="J59" s="322">
        <v>58689</v>
      </c>
      <c r="K59" s="323">
        <v>-5.3</v>
      </c>
      <c r="L59" s="324">
        <v>310300</v>
      </c>
      <c r="M59" s="325">
        <v>7.8</v>
      </c>
      <c r="N59" s="326">
        <v>-13.1</v>
      </c>
    </row>
    <row r="60" spans="1:14" x14ac:dyDescent="0.15">
      <c r="A60" s="250"/>
      <c r="B60" s="246"/>
      <c r="C60" s="246"/>
      <c r="D60" s="246"/>
      <c r="E60" s="246"/>
      <c r="F60" s="246"/>
      <c r="G60" s="327"/>
      <c r="H60" s="328" t="s">
        <v>507</v>
      </c>
      <c r="I60" s="335">
        <v>180845</v>
      </c>
      <c r="J60" s="330">
        <v>51464</v>
      </c>
      <c r="K60" s="331">
        <v>-14.9</v>
      </c>
      <c r="L60" s="332">
        <v>157576</v>
      </c>
      <c r="M60" s="333">
        <v>7.5</v>
      </c>
      <c r="N60" s="334">
        <v>-22.4</v>
      </c>
    </row>
    <row r="61" spans="1:14" x14ac:dyDescent="0.15">
      <c r="A61" s="250"/>
      <c r="B61" s="246"/>
      <c r="C61" s="246"/>
      <c r="D61" s="246"/>
      <c r="E61" s="246"/>
      <c r="F61" s="246"/>
      <c r="G61" s="312" t="s">
        <v>512</v>
      </c>
      <c r="H61" s="336"/>
      <c r="I61" s="337">
        <v>429523</v>
      </c>
      <c r="J61" s="338">
        <v>123326</v>
      </c>
      <c r="K61" s="339">
        <v>44.5</v>
      </c>
      <c r="L61" s="340">
        <v>262117</v>
      </c>
      <c r="M61" s="341">
        <v>9.6999999999999993</v>
      </c>
      <c r="N61" s="326">
        <v>34.799999999999997</v>
      </c>
    </row>
    <row r="62" spans="1:14" x14ac:dyDescent="0.15">
      <c r="A62" s="250"/>
      <c r="B62" s="246"/>
      <c r="C62" s="246"/>
      <c r="D62" s="246"/>
      <c r="E62" s="246"/>
      <c r="F62" s="246"/>
      <c r="G62" s="327"/>
      <c r="H62" s="328" t="s">
        <v>507</v>
      </c>
      <c r="I62" s="329">
        <v>375939</v>
      </c>
      <c r="J62" s="330">
        <v>107910</v>
      </c>
      <c r="K62" s="331">
        <v>109.9</v>
      </c>
      <c r="L62" s="332">
        <v>133852</v>
      </c>
      <c r="M62" s="333">
        <v>7</v>
      </c>
      <c r="N62" s="334">
        <v>102.9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1" zoomScaleNormal="7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42" t="s">
        <v>3</v>
      </c>
      <c r="D47" s="1142"/>
      <c r="E47" s="1143"/>
      <c r="F47" s="11">
        <v>38.01</v>
      </c>
      <c r="G47" s="12">
        <v>41.76</v>
      </c>
      <c r="H47" s="12">
        <v>45.4</v>
      </c>
      <c r="I47" s="12">
        <v>44.44</v>
      </c>
      <c r="J47" s="13">
        <v>44.12</v>
      </c>
    </row>
    <row r="48" spans="2:10" ht="57.75" customHeight="1" x14ac:dyDescent="0.15">
      <c r="B48" s="14"/>
      <c r="C48" s="1144" t="s">
        <v>4</v>
      </c>
      <c r="D48" s="1144"/>
      <c r="E48" s="1145"/>
      <c r="F48" s="15">
        <v>6.7</v>
      </c>
      <c r="G48" s="16">
        <v>7.07</v>
      </c>
      <c r="H48" s="16">
        <v>3.77</v>
      </c>
      <c r="I48" s="16">
        <v>5.24</v>
      </c>
      <c r="J48" s="17">
        <v>0.98</v>
      </c>
    </row>
    <row r="49" spans="2:10" ht="57.75" customHeight="1" thickBot="1" x14ac:dyDescent="0.2">
      <c r="B49" s="18"/>
      <c r="C49" s="1146" t="s">
        <v>5</v>
      </c>
      <c r="D49" s="1146"/>
      <c r="E49" s="1147"/>
      <c r="F49" s="19">
        <v>5.68</v>
      </c>
      <c r="G49" s="20">
        <v>4.6399999999999997</v>
      </c>
      <c r="H49" s="20">
        <v>0.46</v>
      </c>
      <c r="I49" s="20">
        <v>2.54</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実質収支比率等に係る経年分析（市町村）</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HIEZU-Int43</cp:lastModifiedBy>
  <cp:lastPrinted>2018-03-04T23:50:47Z</cp:lastPrinted>
  <dcterms:created xsi:type="dcterms:W3CDTF">2018-01-24T05:50:26Z</dcterms:created>
  <dcterms:modified xsi:type="dcterms:W3CDTF">2018-11-30T00:41:40Z</dcterms:modified>
</cp:coreProperties>
</file>